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320" windowHeight="11640"/>
  </bookViews>
  <sheets>
    <sheet name="PL1-XA NTM" sheetId="1" r:id="rId1"/>
    <sheet name="PL 2-XA NTM NANG CAO" sheetId="2" r:id="rId2"/>
    <sheet name="PL 3-XA NTM KIEU MAU" sheetId="4" r:id="rId3"/>
    <sheet name="PL 4-HUYEN NTM" sheetId="3" r:id="rId4"/>
    <sheet name="PL 5- VB BAN HANH" sheetId="5" r:id="rId5"/>
    <sheet name="PL 6- KQ HUY DONG" sheetId="6" r:id="rId6"/>
    <sheet name="PL 7 DS DAT CHUAN" sheetId="11" r:id="rId7"/>
    <sheet name="PL 8 - DUY TRI XA DAT CHUAN NTM" sheetId="9" r:id="rId8"/>
    <sheet name="PL 9 - DUY TRI XA  NTM NANG CAO" sheetId="8" r:id="rId9"/>
  </sheets>
  <definedNames>
    <definedName name="_xlnm.Print_Titles" localSheetId="3">'PL 4-HUYEN NTM'!$5:$6</definedName>
    <definedName name="_xlnm.Print_Titles" localSheetId="5">'PL 6- KQ HUY DONG'!$5:$5</definedName>
    <definedName name="_xlnm.Print_Titles" localSheetId="6">'PL 7 DS DAT CHUAN'!$5:$5</definedName>
    <definedName name="_xlnm.Print_Titles" localSheetId="7">'PL 8 - DUY TRI XA DAT CHUAN NTM'!$5:$6</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121" i="9" l="1"/>
  <c r="V120" i="9"/>
  <c r="V119" i="9"/>
  <c r="V118" i="9"/>
  <c r="V117" i="9"/>
  <c r="V116" i="9"/>
  <c r="V115" i="9"/>
  <c r="V114" i="9"/>
  <c r="V113" i="9"/>
  <c r="V112" i="9"/>
  <c r="V111" i="9"/>
  <c r="V109" i="9"/>
  <c r="V108" i="9"/>
  <c r="V107" i="9"/>
  <c r="V105" i="9"/>
  <c r="V104" i="9"/>
  <c r="V103" i="9"/>
  <c r="V102" i="9"/>
  <c r="V101" i="9"/>
  <c r="V100" i="9"/>
  <c r="V99" i="9"/>
  <c r="V98" i="9"/>
  <c r="V97" i="9"/>
  <c r="V96" i="9"/>
  <c r="V95" i="9"/>
  <c r="V93" i="9"/>
  <c r="V92" i="9"/>
  <c r="V91" i="9"/>
  <c r="V90" i="9"/>
  <c r="V89" i="9"/>
  <c r="V88" i="9"/>
  <c r="V87" i="9"/>
  <c r="V86" i="9"/>
  <c r="V85" i="9"/>
  <c r="V84" i="9"/>
  <c r="V83" i="9"/>
  <c r="V82" i="9"/>
  <c r="V80" i="9"/>
  <c r="V79" i="9"/>
  <c r="V78" i="9"/>
  <c r="V77" i="9"/>
  <c r="V76" i="9"/>
  <c r="V75" i="9"/>
  <c r="V74" i="9"/>
  <c r="V73" i="9"/>
  <c r="V72" i="9"/>
  <c r="V71" i="9"/>
  <c r="V70" i="9"/>
  <c r="V69" i="9"/>
  <c r="V67" i="9"/>
  <c r="V66" i="9"/>
  <c r="V65" i="9"/>
  <c r="V64" i="9"/>
  <c r="V63" i="9"/>
  <c r="V62" i="9"/>
  <c r="V61" i="9"/>
  <c r="V59" i="9"/>
  <c r="V58" i="9"/>
  <c r="V57" i="9"/>
  <c r="V56" i="9"/>
  <c r="V55" i="9"/>
  <c r="V54" i="9"/>
  <c r="V53" i="9"/>
  <c r="V52" i="9"/>
  <c r="V51" i="9"/>
  <c r="V50" i="9"/>
  <c r="V49" i="9"/>
  <c r="V48" i="9"/>
  <c r="V47" i="9"/>
  <c r="V46" i="9"/>
  <c r="V45" i="9"/>
  <c r="V44" i="9"/>
  <c r="V43" i="9"/>
  <c r="V41" i="9"/>
  <c r="V40" i="9"/>
  <c r="V39" i="9"/>
  <c r="V38" i="9"/>
  <c r="V37" i="9"/>
  <c r="V36" i="9"/>
  <c r="V35" i="9"/>
  <c r="V34" i="9"/>
  <c r="V33" i="9"/>
  <c r="V31" i="9"/>
  <c r="V30" i="9"/>
  <c r="V29" i="9"/>
  <c r="V28" i="9"/>
  <c r="V27" i="9"/>
  <c r="V26" i="9"/>
  <c r="V25" i="9"/>
  <c r="V23" i="9"/>
  <c r="V22" i="9"/>
  <c r="V20" i="9"/>
  <c r="V19" i="9"/>
  <c r="V18" i="9"/>
  <c r="V17" i="9"/>
  <c r="V16" i="9"/>
  <c r="V15" i="9"/>
  <c r="V13" i="9"/>
  <c r="V12" i="9"/>
  <c r="V11" i="9"/>
  <c r="V10" i="9"/>
  <c r="V9" i="9"/>
  <c r="V8" i="9"/>
  <c r="V22" i="8"/>
  <c r="V20" i="8"/>
  <c r="V18" i="8"/>
  <c r="V17" i="8"/>
  <c r="V15" i="8"/>
  <c r="V14" i="8"/>
  <c r="V12" i="8"/>
  <c r="V11" i="8"/>
  <c r="V9" i="8"/>
  <c r="V7" i="8"/>
  <c r="F24" i="6" l="1"/>
  <c r="F16" i="6"/>
  <c r="E16" i="6"/>
  <c r="F15" i="6"/>
  <c r="F13" i="6" s="1"/>
  <c r="E13" i="6"/>
  <c r="F10" i="6"/>
  <c r="E10" i="6"/>
  <c r="E9" i="6" l="1"/>
  <c r="E8" i="6" s="1"/>
  <c r="E7" i="6" s="1"/>
  <c r="F9" i="6"/>
  <c r="F8" i="6" s="1"/>
  <c r="F7" i="6" s="1"/>
  <c r="F14" i="1" l="1"/>
  <c r="H14" i="1"/>
  <c r="I14" i="1"/>
  <c r="J14" i="1"/>
  <c r="K14" i="1"/>
  <c r="L14" i="1"/>
  <c r="M14" i="1"/>
  <c r="N14" i="1"/>
  <c r="O14" i="1"/>
  <c r="W8" i="2" l="1"/>
  <c r="W9" i="2"/>
  <c r="W10" i="2"/>
  <c r="W11" i="2"/>
  <c r="W12" i="2"/>
  <c r="W13" i="2"/>
  <c r="W14" i="2"/>
  <c r="W15" i="2"/>
  <c r="W16" i="2"/>
  <c r="W17" i="2"/>
  <c r="W18" i="2"/>
  <c r="W19" i="2"/>
  <c r="W20" i="2"/>
  <c r="W21" i="2"/>
  <c r="W22" i="2"/>
  <c r="W7" i="2"/>
  <c r="W6" i="1"/>
  <c r="K25" i="2" l="1"/>
  <c r="L25" i="2"/>
  <c r="G25" i="2"/>
  <c r="I25" i="2"/>
  <c r="D25" i="2"/>
  <c r="J25" i="2"/>
  <c r="F25" i="2"/>
  <c r="N25" i="2"/>
  <c r="E25" i="2"/>
  <c r="M25" i="2"/>
  <c r="H25" i="2"/>
  <c r="W7" i="1"/>
  <c r="W8" i="1"/>
  <c r="W9" i="1"/>
  <c r="W10" i="1"/>
  <c r="W11" i="1"/>
  <c r="X9" i="1"/>
  <c r="Z7" i="1"/>
  <c r="Z6" i="1"/>
  <c r="G14" i="1" l="1"/>
  <c r="D14" i="1"/>
  <c r="P25" i="2"/>
  <c r="E14" i="1"/>
</calcChain>
</file>

<file path=xl/sharedStrings.xml><?xml version="1.0" encoding="utf-8"?>
<sst xmlns="http://schemas.openxmlformats.org/spreadsheetml/2006/main" count="3041" uniqueCount="451">
  <si>
    <t>Số TT</t>
  </si>
  <si>
    <t xml:space="preserve">Tên xã </t>
  </si>
  <si>
    <t>Các tiêu chí thực hiện</t>
  </si>
  <si>
    <t>Ghi chú</t>
  </si>
  <si>
    <t xml:space="preserve">Quy hoạch </t>
  </si>
  <si>
    <t>Giao thông</t>
  </si>
  <si>
    <t>Thủy lợi và phòng chống thiên tai</t>
  </si>
  <si>
    <t>Điện</t>
  </si>
  <si>
    <t xml:space="preserve">Trường học </t>
  </si>
  <si>
    <t>Cơ sở vật chất văn hóa</t>
  </si>
  <si>
    <t>Cơ sở hạ tầng thương mại nông thôn</t>
  </si>
  <si>
    <t>Thông tin và Truyền thông</t>
  </si>
  <si>
    <t>Nhà ở dân cư</t>
  </si>
  <si>
    <t>Thu nhập</t>
  </si>
  <si>
    <t>Nghèo đa chiều</t>
  </si>
  <si>
    <t>Lao động</t>
  </si>
  <si>
    <t>Tổ chức sản xuất và phát triển kinh tế nông thôn</t>
  </si>
  <si>
    <t>Giáo dục và đào tạo</t>
  </si>
  <si>
    <t>Y tế</t>
  </si>
  <si>
    <t>Văn hóa</t>
  </si>
  <si>
    <t>Môi trường và an toàn thực phẩm</t>
  </si>
  <si>
    <t>Hệ thống chính trị và tiếp cận pháp luật</t>
  </si>
  <si>
    <t>Quốc phòng và An ninh</t>
  </si>
  <si>
    <t>a</t>
  </si>
  <si>
    <t>b</t>
  </si>
  <si>
    <t>Chưa đạt</t>
  </si>
  <si>
    <t>Đạt</t>
  </si>
  <si>
    <t>Tân Thành A</t>
  </si>
  <si>
    <t>Long Khánh B</t>
  </si>
  <si>
    <t>Phú Thành A</t>
  </si>
  <si>
    <t>Phú Hiệp</t>
  </si>
  <si>
    <t>An Long</t>
  </si>
  <si>
    <t>Phú Lợi</t>
  </si>
  <si>
    <t>Đ</t>
  </si>
  <si>
    <t>TT</t>
  </si>
  <si>
    <t>Quy hoạch</t>
  </si>
  <si>
    <t>Giáo dục</t>
  </si>
  <si>
    <t xml:space="preserve">Lao động </t>
  </si>
  <si>
    <t>Hành chính công</t>
  </si>
  <si>
    <t>Tiếp cận pháp luật</t>
  </si>
  <si>
    <t>Chất lượng môi trường sống</t>
  </si>
  <si>
    <t>2</t>
  </si>
  <si>
    <t>4</t>
  </si>
  <si>
    <t>Bình Thành</t>
  </si>
  <si>
    <t>Tân Bình</t>
  </si>
  <si>
    <t>Long Thắng</t>
  </si>
  <si>
    <t xml:space="preserve">Tân Thành </t>
  </si>
  <si>
    <t>Mỹ An</t>
  </si>
  <si>
    <t>Đốc Binh Kiều</t>
  </si>
  <si>
    <t>Xã Tân Mỹ</t>
  </si>
  <si>
    <t>Xã Định An</t>
  </si>
  <si>
    <t>Vĩnh Thạnh</t>
  </si>
  <si>
    <t>Tân Quy Tây</t>
  </si>
  <si>
    <t>Hoà An</t>
  </si>
  <si>
    <t>An Nhơn</t>
  </si>
  <si>
    <t>Mỹ Xương</t>
  </si>
  <si>
    <t>Tân Nghĩa</t>
  </si>
  <si>
    <t>An Bình</t>
  </si>
  <si>
    <t>Tân Hội</t>
  </si>
  <si>
    <t>6</t>
  </si>
  <si>
    <t>9</t>
  </si>
  <si>
    <t>Huyện Thanh Bình</t>
  </si>
  <si>
    <t>Huyện Lai Vung</t>
  </si>
  <si>
    <t>Huyện Tháp Mười</t>
  </si>
  <si>
    <t>Huyện Lấp Vò</t>
  </si>
  <si>
    <t>TP Sa Đéc</t>
  </si>
  <si>
    <t>TP Cao Lãnh</t>
  </si>
  <si>
    <t>Huyện Châu Thành</t>
  </si>
  <si>
    <t>Huyện Cao Lãnh</t>
  </si>
  <si>
    <t>Thành phố Hồng Ngự</t>
  </si>
  <si>
    <t>Huyện Tân Hồng</t>
  </si>
  <si>
    <t>Huyện Hồng Ngự</t>
  </si>
  <si>
    <t>Huyện Tam Nông</t>
  </si>
  <si>
    <t>CĐ</t>
  </si>
  <si>
    <t>11</t>
  </si>
  <si>
    <t>13</t>
  </si>
  <si>
    <t>16</t>
  </si>
  <si>
    <t>Đến hết tháng 9/Năm 2022</t>
  </si>
  <si>
    <t>Số tiêu chí đạt năm 2022</t>
  </si>
  <si>
    <t>Đơn vị huyện</t>
  </si>
  <si>
    <t>ĐÁNH GIÁ THEO BỘ TIÊU CHÍ QUỐC GIA HUYỆN NÔNG THÔN MỚI GIAI ĐOẠN 2021 - 2025</t>
  </si>
  <si>
    <t>Tên tiêu chí</t>
  </si>
  <si>
    <t>Nội dung tiêu chí</t>
  </si>
  <si>
    <t>Chỉ tiêu</t>
  </si>
  <si>
    <t>LAI VUNG</t>
  </si>
  <si>
    <t>CHÂU THÀNH</t>
  </si>
  <si>
    <t>LẤP VÒ</t>
  </si>
  <si>
    <t>Hiện trạng chỉ tiêu</t>
  </si>
  <si>
    <t>Đánh giá tiêu chí</t>
  </si>
  <si>
    <t xml:space="preserve">1.1. Có quy hoạch xây dựng vùng huyện được phê duyệt còn thời hạn hoặc được rà soát, điều chỉnh theo quy định, trong đó có quy hoạch khu chức năng dịch vụ hỗ trợ phát triển kinh tế nông thôn  </t>
  </si>
  <si>
    <t>Chưa phê duyệt Đồ án quy hoạch vùng huyện NTM</t>
  </si>
  <si>
    <t>Quyết định số 1911/QĐ-UBND, ngày 16/12/2021 của UBND Tỉnh</t>
  </si>
  <si>
    <t xml:space="preserve">1.2. Có công trình hạ tầng kỹ thuật thiết yếu hoặc hạ tầng xã hội thiết yếu được đầu tư xây dựng theo quy hoạch xây dựng vùng huyện đã được phê duyệt </t>
  </si>
  <si>
    <t>≥ 01 công trình</t>
  </si>
  <si>
    <t>Đang triển khai thực hiện</t>
  </si>
  <si>
    <t>Có 02 công trình hạ tầng kỹ thuật thiết yếu đã được đầu tư, gồm: - Đầu tư nâng cấp kè Cái Tàu Hạ;- Lát gạch vỉa hè dọc quốc lộ 80 đoạn từ cầu Nha Mân đến trạm xe Phú Vĩnh Long</t>
  </si>
  <si>
    <t>2.1. Hệ thống giao thông trên địa bàn huyện đảm bảo kết nối tới các xã và được bảo trì hàng năm</t>
  </si>
  <si>
    <t xml:space="preserve">2.2. Tỷ lệ km đường huyện đạt chuẩn theo quy hoạch </t>
  </si>
  <si>
    <t>95,106/95,106 km (đạt 100%)</t>
  </si>
  <si>
    <t>2.3. Tỷ lệ km đường huyện được trồng cây xanh dọc tuyến đường</t>
  </si>
  <si>
    <t>≥ 50%</t>
  </si>
  <si>
    <t>Ước ≥50%</t>
  </si>
  <si>
    <t>56,340/95,106 km (59,23%)</t>
  </si>
  <si>
    <t>2.4. Bến xe khách tại trung tâm huyện (nếu có theo quy hoạch) đạt tiêu chuẩn loại IV trở lên</t>
  </si>
  <si>
    <t>Huyện đã có quy hoạch bến xe khách tại Trung tâm Huyện đạt tiêu chuẩn loại IV trở lên</t>
  </si>
  <si>
    <t>Thuỷ lợi và phòng, chống thiên tai</t>
  </si>
  <si>
    <t>3.1. Hệ thống thủy lợi liên xã đồng bộ với hệ thống thuỷ lợi các xã theo quy hoạch</t>
  </si>
  <si>
    <t>3.2. Đảm bảo yêu cầu chủ động về phòng chống thiên tai theo phương châm 4 tại chỗ</t>
  </si>
  <si>
    <t xml:space="preserve">Hệ thống điện liên xã đồng bộ với hệ thống điện các xã theo quy hoạch, đảm bảo yêu cầu kỹ thuật của cả hệ thống </t>
  </si>
  <si>
    <t>Y tế - Văn hóa - Giáo dục</t>
  </si>
  <si>
    <t xml:space="preserve">5.1. Trung tâm Y tế huyện đạt chuẩn </t>
  </si>
  <si>
    <t>5.2. Trung tâm Văn hóa - Thể thao huyện đạt chuẩn, có nhiều hoạt động văn hóa - thể thao kết nối với các xã</t>
  </si>
  <si>
    <t>Cơ bản đạt</t>
  </si>
  <si>
    <t>5.3. Tỷ lệ trường Trung học phổ thông đạt chuẩn quốc gia mức độ 1 trở lên</t>
  </si>
  <si>
    <t>≥60%</t>
  </si>
  <si>
    <t>2/3 trường đạt chuẩn, chiếm 66,7 % (quy định ≥60%)</t>
  </si>
  <si>
    <t>5.4. Trung tâm giáo dục nghề nghiệp - giáo dục thường xuyên đạt kiểm định chất lượng giáo dục</t>
  </si>
  <si>
    <t>a) Trung tâm Giáo dục nghề nghiệp đạt kiểm định chất lượng giáo dục nghề nghiệp</t>
  </si>
  <si>
    <t>Chưa kiểm định</t>
  </si>
  <si>
    <t>b) Trung tâm Giáo dục thường xuyên đạt kiểm định chất lượng giáo dục</t>
  </si>
  <si>
    <t>Cấp độ 1</t>
  </si>
  <si>
    <t>Không có</t>
  </si>
  <si>
    <t>Kinh tế</t>
  </si>
  <si>
    <t>6.2. Chợ trung tâm huyện đạt tiêu chuẩn chợ kinh doanh thực phẩm</t>
  </si>
  <si>
    <t>6.3. Hình thành vùng nguyên liệu tập trung đối với các sản phẩm chủ lực hoặc có mô hình liên kết theo chuỗi giá trị đảm bảo an toàn thực phẩm, kết nối từ sản xuất đến tiêu thụ đối với các sản phẩm chủ lực của huyện</t>
  </si>
  <si>
    <t>Có Trung tâm Dịch vụ Nông nghiệp huyện hoạt động hiệu quả</t>
  </si>
  <si>
    <t>6.4. Có Trung tâm kỹ thuật nông nghiệp hoạt động hiệu quả</t>
  </si>
  <si>
    <t>Đang thực hiện</t>
  </si>
  <si>
    <t>Môi trường</t>
  </si>
  <si>
    <t>7.1. Hệ thống thu gom, xử lý chất thải rắn trên địa bàn huyện đảm bảo yêu cầu về bảo vệ môi trường; tỷ lệ chất thải rắn sinh hoạt chôn lấp trực tiếp ≤ 50% tổng lượng phát sinh</t>
  </si>
  <si>
    <t>Đang tổng hợp</t>
  </si>
  <si>
    <t>7.2. Tỷ lệ hộ gia đình thực hiện phân loại chất thải rắn tại nguồn</t>
  </si>
  <si>
    <t>≥ 40%</t>
  </si>
  <si>
    <t>số liệu</t>
  </si>
  <si>
    <t>7.3. Có mô hình tái chế chất thải hữu cơ, phụ phẩm nông nghiệp quy mô cấp xã trở lên</t>
  </si>
  <si>
    <t>≥ 01 mô hình</t>
  </si>
  <si>
    <t>Có 01 mô hình</t>
  </si>
  <si>
    <t>7.4. Có công trình xử lý nước thải sinh hoạt tập trung áp dụng biện pháp phù hợp</t>
  </si>
  <si>
    <t>Đang phối hợp ngành liên quan khảo sát tham mưu UBND Huyện thực hiện</t>
  </si>
  <si>
    <t xml:space="preserve">7.5. Khu công nghiệp, cụm công nghiệp, làng nghề trên địa bàn thực hiện đúng các quy định về bảo vệ môi trường, trong đó tỷ lệ đất trồng cây xanh trong khu công nghiệp, cụm công nghiệp tối thiểu là 10% diện tích toàn khu </t>
  </si>
  <si>
    <t xml:space="preserve">7.6. Đất cây xanh sử dụng công cộng tại điểm dân cư nông thôn </t>
  </si>
  <si>
    <r>
      <t>≥ 2 m</t>
    </r>
    <r>
      <rPr>
        <vertAlign val="superscript"/>
        <sz val="12"/>
        <color theme="3"/>
        <rFont val="Times New Roman"/>
        <family val="1"/>
      </rPr>
      <t>2</t>
    </r>
    <r>
      <rPr>
        <sz val="12"/>
        <color theme="3"/>
        <rFont val="Times New Roman"/>
        <family val="1"/>
      </rPr>
      <t>/người</t>
    </r>
  </si>
  <si>
    <r>
      <t>Ước ≥2m</t>
    </r>
    <r>
      <rPr>
        <vertAlign val="superscript"/>
        <sz val="12"/>
        <color theme="1"/>
        <rFont val="Times New Roman"/>
        <family val="1"/>
      </rPr>
      <t>2</t>
    </r>
    <r>
      <rPr>
        <sz val="12"/>
        <color theme="1"/>
        <rFont val="Times New Roman"/>
        <family val="1"/>
      </rPr>
      <t>/người</t>
    </r>
  </si>
  <si>
    <t xml:space="preserve">7.7. Tỷ lệ chất thải nhựa phát sinh trên địa bàn được thu gom, tái sử dụng, tái chế, xử lý theo quy định </t>
  </si>
  <si>
    <t>Đang xây dựng kế hoạch hướng dẫn các xã, thị trấn thực hiện</t>
  </si>
  <si>
    <t>7.8. Tỷ lệ điểm tập kết, trung chuyển chất thải rắn sinh hoạt trên địa bàn huyện có hạ tầng về bảo vệ môi trường theo quy định</t>
  </si>
  <si>
    <t>Hiện trên địa bàn huyện chưa phát sinh điểm tập kết, trung chuyển</t>
  </si>
  <si>
    <t xml:space="preserve">8.1. Tỷ lệ hộ được sử dụng nước sạch theo quy chuẩn từ hệ thống cấp nước tập trung </t>
  </si>
  <si>
    <t>≥ 45%</t>
  </si>
  <si>
    <t>8.2. Tỷ lệ công trình cấp nước tập trung có tổ chức quản lý, khai thác hoạt động bền vững</t>
  </si>
  <si>
    <t>8.3. Có kế hoạch/Đề án kiểm kê, kiểm soát, bảo vệ chất lượng nước; phục hồi cảnh quan, cải tạo hệ sinh thái ao hồ và các nguồn nước mặt trên địa bàn huyện</t>
  </si>
  <si>
    <t>Tiếp tục xây dựng Kế hoạch thực hiện trong năm 2022</t>
  </si>
  <si>
    <t>8.4. Cảnh quan, không gian trên địa bàn toàn huyện đảm bảo sáng - xanh - sạch - đẹp, an toàn</t>
  </si>
  <si>
    <t>Tiếp tục kiểm tra, giám sát về thực hiện công tác tổng vệ sinh, chỉnh trang cảnh quan môi trường trên địa bàn các xã, thị trấn</t>
  </si>
  <si>
    <t>8.5. Tỷ lệ cơ sở sản xuất, kinh doanh thực phẩm do huyện quản lý tuân thủ các quy định về đảm bảo an toàn thực phẩm</t>
  </si>
  <si>
    <t>Hệ thống chính trị- An ninh trật tự- Hành chính công</t>
  </si>
  <si>
    <t>9.1. Đảng bộ, chính quyền huyện được xếp loại chất lượng hoàn thành tốt nhiệm vụ trở lên</t>
  </si>
  <si>
    <t>9.2. Tổ chức chính trị - xã hội của huyện được xếp loại chất lượng hoàn thành tốt nhiệm vụ trở lên</t>
  </si>
  <si>
    <t>9.3. Trong 02 năm liên tục trước năm xét công nhận, không có công chức giữ chức vụ lãnh đạo, quản lý bị xử lý kỷ luật từ mức cảnh cáo trở lên hoặc bị truy cứu trách nhiệm hình sự</t>
  </si>
  <si>
    <t>Không</t>
  </si>
  <si>
    <t>9.4. Đảm bảo an ninh, trật tự</t>
  </si>
  <si>
    <t>9.5. Có dịch vụ công trực tuyến mức độ 3 trở lên</t>
  </si>
  <si>
    <t>Có</t>
  </si>
  <si>
    <t>9.6. Huyện đạt chuẩn tiếp cận pháp luật theo quy định</t>
  </si>
  <si>
    <t>Có 02 xã chưa đạt chuẩn TCPL năm 2021</t>
  </si>
  <si>
    <t>Tổng cộng</t>
  </si>
  <si>
    <t xml:space="preserve"> RÀ SOÁT ĐÁNH GIÁ BỘ TIÊU CHÍ XÃ NÔNG THÔN MỚI KIỂU MẪU ĐỐI VỚI XÃ MỸ ĐÔNG</t>
  </si>
  <si>
    <t>Yêu cầu đạt</t>
  </si>
  <si>
    <t>Giải pháp</t>
  </si>
  <si>
    <t>Đạt chuẩn nông thôn mới nâng cao giai đoạn 2021 - 2025; đối với các xã đã được công nhận đạt chuẩn nông thôn mới nâng cao năm 2021 (theo Bộ tiêu chí giai đoạn 2016 - 2020), phải tập trung rà soát, chỉ đạo thực hiện, đáp ứng đầy đủ mức đạt chuẩn theo yêu cầu của Bộ tiêu chí quốc gia về xã nông thôn mới nâng cao giai đoạn 2021 - 2025.</t>
  </si>
  <si>
    <t>Đạt 19/19</t>
  </si>
  <si>
    <t>15/19 tiêu chí xã NTM nâng cao</t>
  </si>
  <si>
    <t>Thu nhập bình quân đầu người của xã tại thời điểm xét, công nhận xã nông thôn mới kiểu mẫu phải cao hơn từ 10% trở lên so với mức thu nhập bình quân đầu người áp dụng theo quy định đối với xã nông thôn mới nâng cao tại cùng thời điểm.</t>
  </si>
  <si>
    <t>70,4 tr.đ</t>
  </si>
  <si>
    <t>Chưa</t>
  </si>
  <si>
    <t xml:space="preserve">4.3. </t>
  </si>
  <si>
    <t>Nhóm tiêu chí về Cảnh quan môi trường</t>
  </si>
  <si>
    <t>Tỷ lệ chất thải rắn sinh hoạt và chất thải rắn không nguy hại trên địa bàn được thu gom, xử lý theo quy định</t>
  </si>
  <si>
    <t>1.876/2.068 (91%)</t>
  </si>
  <si>
    <t>Tăng cường tuyên truyền, mở rộng phạm vi thu gom</t>
  </si>
  <si>
    <t>Tỷ lệ hộ gia đình thực hiện thu gom, xử lý nước thải sinh hoạt bằng biện pháp phù hợp, hiệu quả</t>
  </si>
  <si>
    <t>≥50%</t>
  </si>
  <si>
    <t>1.903/2.068
(92%)</t>
  </si>
  <si>
    <t>Tiếp tục duy trì, nâng chất</t>
  </si>
  <si>
    <t>Tỷ lệ hộ gia đình thực hiện phân loại chất thải rắn tại nguồn</t>
  </si>
  <si>
    <t>≥70%</t>
  </si>
  <si>
    <t>1.475/2.068
(71,3%)</t>
  </si>
  <si>
    <t>Tỷ lệ chất thải nhựa phát sinh trên địa bàn được thu gom, tái sử dụng, tái chế, xử lý theo quy định</t>
  </si>
  <si>
    <t>≥80%</t>
  </si>
  <si>
    <t>Có công trình xử lý nước thải sinh hoạt tập trung áp dụng biện pháp phù hợp</t>
  </si>
  <si>
    <t>01 công trình</t>
  </si>
  <si>
    <t>Hiện trạng 4 công trình</t>
  </si>
  <si>
    <t>Cảnh quan, không gian xanh - sạch - đẹp.</t>
  </si>
  <si>
    <t>Phụ lục 3</t>
  </si>
  <si>
    <t>Phụ lục 4</t>
  </si>
  <si>
    <t>STT</t>
  </si>
  <si>
    <t>Loại văn bản</t>
  </si>
  <si>
    <t>Số, ngày của văn bản</t>
  </si>
  <si>
    <t>Trích yếu</t>
  </si>
  <si>
    <t xml:space="preserve">Ghi chú </t>
  </si>
  <si>
    <t xml:space="preserve">Kế hoạch </t>
  </si>
  <si>
    <t>Số 200/KH-UBND ngày 25/8/2020</t>
  </si>
  <si>
    <t>Kế hoạch về phát triển sản xuất nông nghiệp theo hướng chuỗi liên kết ngành hàng chủ lực, đặc thù giai đoạn 2021 - 2025.</t>
  </si>
  <si>
    <t xml:space="preserve">Số 65/KH-UBND, ngày 28/02/2022 </t>
  </si>
  <si>
    <t>Kế hoạch thực hiện Kết luận số 250-K/TU ngày 09/12/2021 của Ban chấp hành Đảng bộ Tỉnh khóa XI về tiếp tục thực hiện Chương trình Mục tiêu Quốc gia xây dựng nông thôn mới gắn với Tái cơ cấu ngành Nông nghiệp và công tác giảm nghèo bền vững năm 2025;</t>
  </si>
  <si>
    <t xml:space="preserve"> Số 135/KH-UBND, ngày 21/4/2022 </t>
  </si>
  <si>
    <t>Kế hoạch thực hiện Chương trình Mục tiêu Quốc gia xây dựng nông thôn mới năm 2022;</t>
  </si>
  <si>
    <t xml:space="preserve">Số 99/KH-UBND, ngày 22/03/2022 </t>
  </si>
  <si>
    <t xml:space="preserve">Thông báo </t>
  </si>
  <si>
    <t xml:space="preserve">Số 116/TB-VPĐP, ngày 20/4/2022 </t>
  </si>
  <si>
    <t>Thông báo Kết luận của Trường ban Ban Chỉ đạo Chương trình Mục tiêu Quốc gia Xây dựng Nông thôn mới và Tái cơ cấu ngành nông nghiệp Tỉnh/Bí thư Tỉnh ủy tỉnh Đồng Tháp Lê Quốc Phong.</t>
  </si>
  <si>
    <t xml:space="preserve">Công văn </t>
  </si>
  <si>
    <t>Số 146-CV/BCSĐ ngày 01/6/2022</t>
  </si>
  <si>
    <t>Công văn của Ban Cán sự Đảng Uỷ ban nhân dân Tỉnh về trình dự thảo Đảng văn của Ban Thường vụ Tỉnh uỷ về tăng cường công tác lãnh đạo, chỉ đạo thực hiện Chương trình Mục tiêu quốc gia Xây dựng nông thôn mới và Tái cơ cấu ngành Nông nghiệp</t>
  </si>
  <si>
    <t xml:space="preserve">Số 572/VPUBND-ĐTXD ngày 03/6/2022 </t>
  </si>
  <si>
    <t>Thực hiện Nghị định số 27/2022/NĐ-CP, ngày 9/4/2022 của Chính phủ quy định cơ chế quản lý, tổ chức thực hiện các chương trình mục tiêu quốc gia</t>
  </si>
  <si>
    <t xml:space="preserve"> Số 92/TB-VPUBND ngày 15/03/2022 </t>
  </si>
  <si>
    <t>Thông báo Kết luận của Bí thư Tỉnh uỷ Lê Quốc Phong, Trưởng  Ban Chỉ đạo Chương trình Mục tiêu quốc gia Xây dựng nông thôn mới và Tái cơ cấu ngành Nông nghiệp Tỉnh</t>
  </si>
  <si>
    <t xml:space="preserve"> Số 552/UBND-KT - 13/06/2022</t>
  </si>
  <si>
    <t>Công văn trình thảo Kế hoạch Giám sát tình hình thực hiện Kết luận số 250-KL/TU ngày 09/12/2021 của Ban Chấp hành Đảng bộ Tỉnh khoá XI về tiếp tục thực hiện Chương trình Mục tiêu quốc gia Xây dựng nông thôn mới gắn với Tái cơ cấu ngành Nông nghiệp và công tác giảm nghèo bền vững đến năm 2025</t>
  </si>
  <si>
    <t xml:space="preserve">Số 86/KH-UBND ngày 17/03/2022 </t>
  </si>
  <si>
    <t>Kế hoạch của UBND Tỉnh thực hiện Nghị quyết của Ban Chấp hành Đảng bộ Tỉnh khóa XI về xây dựng văn hóa và con người Đồng Tháp nghĩa tình, năng động, sáng tạo</t>
  </si>
  <si>
    <t>Số 136KH-UBND, ngày 21/4/2022</t>
  </si>
  <si>
    <t>Kế hoạch của UBND tỉnh  triển khai hoạt động khoa học và công nghệ  thực hiện Nghị Quyết, Kết luận của Tỉnh ủy phục vụ kinh tế- xã hội tỉnh Đồng Tháp đến năm 2025</t>
  </si>
  <si>
    <t>Số 243/UBND-KT, ngày 21/3/2021</t>
  </si>
  <si>
    <t>Công văn số 243/UBND-KT, ngày 21/3/2021 của UBND Tỉnh về thực hiện Công văn số 175/VPĐP-NV&amp;MT ngày 25/02/2022 của Văn phòng Điều phối Nông thôn mới Trung ương</t>
  </si>
  <si>
    <t xml:space="preserve">Quyết định </t>
  </si>
  <si>
    <t xml:space="preserve">Số 567/QĐ-UBND-HC ngày 31/5/2022 </t>
  </si>
  <si>
    <t>Quyết định của UBND Tỉnh về công nhận xã đạt chuẩn nông thôn mới, nông thôn mới nâng cao năm 2021</t>
  </si>
  <si>
    <t>Số 552/BCĐXDNTM&amp;TCCNN-KT ngày  13/6/2022</t>
  </si>
  <si>
    <t>Công văn của Ban Chỉ đạo Tỉnh về trình dự thảo Kế hoạch Giám sát tình hình thực hiện Kết luận số 250-KL/TU ngày 09/12/2021 của Ban Chấp hành Đảng bộ Tỉnh khoá XI về tiếp tục thực hiện Chương trình Mục tiêu quốc gia Xây dựng nông thôn mới gắn với Tái cơ cấu ngành Nông nghiệp và công tác giảm nghèo bền vững đến năm 2025.</t>
  </si>
  <si>
    <t>Tờ trình</t>
  </si>
  <si>
    <t>Số 57/TTR-UBND ngày 23/06/2022</t>
  </si>
  <si>
    <t>Tờ trình Đề nghị thông qua Nghị quyết về nhiệm vụ, giải pháp chủ yếu thực hiện Chương trình mục tiêu quốc gia xây dựng nông thôn mới trên địa bàn tỉnh Đồng Tháp giai đoạn 2021 - 2025</t>
  </si>
  <si>
    <t>Số 22/KH-UBND, ngày 18/6/2022</t>
  </si>
  <si>
    <t>Kế hoạch thực hiện phong trào thi đua “Chung sức xây dựng nông thôn mới” tỉnh Đồng Tháp giai đoạn 2021-2025</t>
  </si>
  <si>
    <t>Số 56/TTr-UBND ngày 23/06/2022</t>
  </si>
  <si>
    <t>Tờ trình về quy định nguyên tắc, tiêu chí, định mức phân bổ vốn ngân sách Trung ương và tỷ lệ vốn đối ứng của ngân sách địa phương thực hiện Chương trình Mục tiêu quốc gia xây dựng nông thôn mới giai đoạn 2021-2025 trên địa bàn tỉnh Đồng Tháp</t>
  </si>
  <si>
    <t>Số 178-CV/BCSĐ, ngày 22/6/2022</t>
  </si>
  <si>
    <t>Công văn về việc trình dự thảo Chỉ thị của Ban Thường vụ Tỉnh ủy về tăng cường sự chỉ đạo của Đảng đối với công tác bảo vệ môi trường</t>
  </si>
  <si>
    <t>Số 120-TTr/BCSĐ ngày 07/6/2022</t>
  </si>
  <si>
    <t>Tờ trình của Ban Cán sự Đảng Uỷ ban nhân dân Tỉnh về Đề án Tái cơ cấu ngành Nông nghiệp tỉnh Đồng Tháp đến năm 2025, định hướng đến năm 2030</t>
  </si>
  <si>
    <t>Số 240/KH-UBND, ngày 6/7/2022</t>
  </si>
  <si>
    <t>Kế hoạch Truyền thông, thông tin tuyên truyền Chương trình Mục tiêu quốc gia xây dựng nông thôn mới gắn với tái cơ cấu ngành nông nghiệp và công tác giảm nghèo bền vững tỉnh Đồng Tháp đến năm 2025</t>
  </si>
  <si>
    <t xml:space="preserve"> Số 271/TB-VPUBND ngày 6/7/2022 </t>
  </si>
  <si>
    <t>Kết luận của Phó Chủ tịch Uỷ ban nhân dân Tỉnh Huỳnh Minh Tuấn tại buổi họp Tổ điều hành triển khai, thực hiện Đề tài “Nghiên cứu xây dựng mô hình Làng thông minh phát triển từ Hội quán nông dân tại Đồng Tháp</t>
  </si>
  <si>
    <t>Số: 892/VPUBND-TCD-NC, ngày 7/7/2022</t>
  </si>
  <si>
    <t>Về việc thành lập Ban Chỉ đạo thực hiện nhiệm vụ phát triển kinh tế tập thể, hợp tác xã trên địa bàn tỉnh</t>
  </si>
  <si>
    <t>Số 245/KH-BCĐXDNTM&amp;TCCNN, ngày 8/7/2022</t>
  </si>
  <si>
    <t>Kế hoạch Giám sát tình hình thực hiện Kết luận số 250-KL/TU ngày 09/12/2021 của Ban Chấp hành Đảng bộ Tỉnh khoá XI về tiếp tục thực hiện Chương trình Mục tiêu quốc gia Xây dựng nông thôn mới gắn với Tái cơ cấu ngành Nông nghiệp và công tác giảm nghèo bền vững đến năm 2025</t>
  </si>
  <si>
    <t>Số 647/UBND-KT, ngày 11/7/2022</t>
  </si>
  <si>
    <t>Thực hiện Thông báo số 139/TB-VPCP ngày 10/5/2022 của Văn phòng Chính phủ về kết luận của Phó Thủ tướng Thường trực Chính phủ Phạm Bình Minh tại Hội nghị trực tuyến toàn quốc triển khai thực hiện Chương trình Mục  tiêu quốc gia Xây dựng nông thôn mới và Chương trình Mục tiêu quốc gia Giảm nghèo bền vững giai đoạn 2021 - 2025</t>
  </si>
  <si>
    <t>Số 2066/VPUBND-KT, ngày 13/7/2022</t>
  </si>
  <si>
    <t>V/v Báo cáo của Hội đồng nhân dân Tỉnh trong giám sát tình hình triển khai và kết quả thực hiện các chính sách của Trung ương và địa phương hỗ trợ phát triển kinh tế tập thể trên địa bàn tỉnh Đồng Tháp giai đoạn 2016 - 2020</t>
  </si>
  <si>
    <t>Số 2069/VPUBND-KT, ngày 13/7/2022</t>
  </si>
  <si>
    <t>V/v triển khai thực hiện Thông tư của Bộ trưởng Bộ Nông nghiệp và Phát triển nông thôn về hướng dẫn thực hiện hỗ trợ phát triển sản xuất trong lĩnh vực nông nghiệp thuộc Chương trình Mục tiêu quốc gia Giảm nghèo bền vững giai đoạn 2021 - 2025</t>
  </si>
  <si>
    <t>Triệu đồng</t>
  </si>
  <si>
    <t>Nội dung chỉ tiêu</t>
  </si>
  <si>
    <t>Kế hoạch năm 2022 (KH 135)</t>
  </si>
  <si>
    <t>Kết quả huy động vốn đến tháng 9/2022</t>
  </si>
  <si>
    <t>(1)</t>
  </si>
  <si>
    <t>(2)</t>
  </si>
  <si>
    <t>(3)</t>
  </si>
  <si>
    <t>(4)</t>
  </si>
  <si>
    <t>(5)</t>
  </si>
  <si>
    <t>TỔNG VỐN</t>
  </si>
  <si>
    <t>I</t>
  </si>
  <si>
    <t>NGÂN SÁCH NHÀ NƯỚC</t>
  </si>
  <si>
    <t>Vốn đầu tư trực tiếp cho Chương trình MTQG xây dựng NTM</t>
  </si>
  <si>
    <t>- Ngân sách Trung ương</t>
  </si>
  <si>
    <t>Theo báo cáo số 1623/SKHĐT-NV, ngày 20/6/2022</t>
  </si>
  <si>
    <t>+ Đầu tư phát triển</t>
  </si>
  <si>
    <t>+ Vốn sự nghiệp</t>
  </si>
  <si>
    <t>- Ngân sách địa phương đối ứng</t>
  </si>
  <si>
    <t>+ Ngân sách Tỉnh</t>
  </si>
  <si>
    <t>Theo Công văn sô 2886/SNN-VPĐP ngày 11/08/2022</t>
  </si>
  <si>
    <t>+ Ngân sách huyện, xã</t>
  </si>
  <si>
    <t>Vốn lồng ghép từ các chương trình, dự án khác để đầu tư các xã hoàn thành các tiêu chí NTM</t>
  </si>
  <si>
    <t>- Vốn bảo vệ và phát triển đất trồng lúa</t>
  </si>
  <si>
    <t>Theo Báo cáo số 636/CCTL-QLCTTL&amp;NSNT, ngày 16/6/2022</t>
  </si>
  <si>
    <t>- Vốn cấp bù miễn thu thủy lợi phí</t>
  </si>
  <si>
    <t>- Vốn xây dựng trường học</t>
  </si>
  <si>
    <t>- Điện</t>
  </si>
  <si>
    <t>Theo Báo cáo số 1303/BC-SCT, ngày 16/6/2022</t>
  </si>
  <si>
    <t>- Chợ</t>
  </si>
  <si>
    <t>- Chương trình giảm nghèo</t>
  </si>
  <si>
    <t xml:space="preserve">Kính phí thực hiện: 52.719 triệu đồng (Không có vốn tín dụng). Trong đó: </t>
  </si>
  <si>
    <t>- Ngân sách Trung ương: 41.003 triệu đồng.
- Ngân sách địa phương: 4.616 triệu đồng.
- Huy động cộng đồng: 7.100 triệu đồng.
- Vốn tín dụng: 412.320 triệu đồng</t>
  </si>
  <si>
    <t>II</t>
  </si>
  <si>
    <t>III</t>
  </si>
  <si>
    <t>HUY ĐỘNG TỪ CỘNG ĐỒNG DÂN CƯ VÀ VỐN KHÁC</t>
  </si>
  <si>
    <t>theo Báo cáo và Kế hoạch của địa phương</t>
  </si>
  <si>
    <t>Tiền mặt (khoảng tr.đồng)</t>
  </si>
  <si>
    <t>Ngày công lao động (khoảng ngày)</t>
  </si>
  <si>
    <t>Quy đổi thành tiền (khoảng tr.đồng)</t>
  </si>
  <si>
    <r>
      <t>Hiến đất (khoảng m</t>
    </r>
    <r>
      <rPr>
        <vertAlign val="superscript"/>
        <sz val="12"/>
        <rFont val="Times New Roman"/>
        <family val="1"/>
      </rPr>
      <t>2</t>
    </r>
    <r>
      <rPr>
        <sz val="12"/>
        <rFont val="Times New Roman"/>
        <family val="1"/>
      </rPr>
      <t>)</t>
    </r>
  </si>
  <si>
    <t>Vật tư (quy đổi thành tiền)</t>
  </si>
  <si>
    <t>Dặm vá đường (khoảng m2)</t>
  </si>
  <si>
    <t xml:space="preserve">Tặng quà cho hộ nghèo, có hoàn cảnh khó khăn và chính sách (căn nhà); xây mới 35 căn, sữa chữa 6 căn </t>
  </si>
  <si>
    <t xml:space="preserve">Hiện vật (cây cối, kiến trúc, hàng hóa thiết yếu, xi măng, sữa chữa nhà cho hộ khó khăn…) </t>
  </si>
  <si>
    <t xml:space="preserve"> DANH SÁCH ĐỊA PHƯƠNG ĐẠT CHUẨN NÔNG THÔN MỚI DUY TRÌ VÀ NÂNG CHẤT TIÊU CHÍ GIAI ĐOẠN 2021-2025 </t>
  </si>
  <si>
    <t>Số tiêu chí đạt/xã đến cuối  nay</t>
  </si>
  <si>
    <t>Danh sách xã</t>
  </si>
  <si>
    <t>Thủy lợi và phòng, chống thiên tai</t>
  </si>
  <si>
    <t>Trường học</t>
  </si>
  <si>
    <t>Tổ chức SX và phát triển KT nông thôn</t>
  </si>
  <si>
    <t xml:space="preserve"> Môi trường và an toàn thực phẩm</t>
  </si>
  <si>
    <t>Quốc phòng và an ninh</t>
  </si>
  <si>
    <t>HUYỆN TÂN HỒNG</t>
  </si>
  <si>
    <t>Tân Hộ Cơ</t>
  </si>
  <si>
    <t>Bình Phú</t>
  </si>
  <si>
    <t>Tân Phước</t>
  </si>
  <si>
    <t>HUYỆN HỒNG NGỰ</t>
  </si>
  <si>
    <t>THÀNH PHỐ HỒNG NGỰ</t>
  </si>
  <si>
    <t>IV</t>
  </si>
  <si>
    <t>HUYỆN TAM NÔNG</t>
  </si>
  <si>
    <t xml:space="preserve">An Hòa </t>
  </si>
  <si>
    <t>Phú Cường</t>
  </si>
  <si>
    <t xml:space="preserve">Hòa Bình </t>
  </si>
  <si>
    <t>Phú Đức</t>
  </si>
  <si>
    <t>Phú Thọ</t>
  </si>
  <si>
    <t>Tân Công Sính</t>
  </si>
  <si>
    <t>Phú Ninh</t>
  </si>
  <si>
    <t>V</t>
  </si>
  <si>
    <t>HUYỆN THANH BÌNH</t>
  </si>
  <si>
    <t>VI</t>
  </si>
  <si>
    <t>HUYỆN CAO LÃNH</t>
  </si>
  <si>
    <t>Bình Thạnh</t>
  </si>
  <si>
    <t>Phong Mỹ</t>
  </si>
  <si>
    <t>Mỹ Hiệp</t>
  </si>
  <si>
    <t>Mỹ Hội</t>
  </si>
  <si>
    <t>Gáo Giồng</t>
  </si>
  <si>
    <t>Bình Hàng Tây</t>
  </si>
  <si>
    <t>Mỹ Thọ</t>
  </si>
  <si>
    <t>Nhị Mỹ</t>
  </si>
  <si>
    <t>Phương Trà</t>
  </si>
  <si>
    <t>Phương Thịnh</t>
  </si>
  <si>
    <t>Ba Sao</t>
  </si>
  <si>
    <t>VII</t>
  </si>
  <si>
    <t>TP CAO LÃNH</t>
  </si>
  <si>
    <t>Xã Tịnh Thới</t>
  </si>
  <si>
    <t>Xã Tân Thuận Tây</t>
  </si>
  <si>
    <t>Mỹ Tân</t>
  </si>
  <si>
    <t>VIII</t>
  </si>
  <si>
    <t>HUYỆN THÁP MƯỜI</t>
  </si>
  <si>
    <t>Xã Mỹ Đông</t>
  </si>
  <si>
    <t>Xã Thanh Mỹ</t>
  </si>
  <si>
    <t>IX</t>
  </si>
  <si>
    <t>HUYỆN LẤP VÒ</t>
  </si>
  <si>
    <t>Bình Thạnh Trung</t>
  </si>
  <si>
    <t>Định An</t>
  </si>
  <si>
    <t>Định Yên</t>
  </si>
  <si>
    <t>Hội An Đông</t>
  </si>
  <si>
    <t>Mỹ An Hưng A</t>
  </si>
  <si>
    <t>Long Hưng A</t>
  </si>
  <si>
    <t>Long Hưng B</t>
  </si>
  <si>
    <t>Tân Mỹ</t>
  </si>
  <si>
    <t>X</t>
  </si>
  <si>
    <t>HUYỆN LAI VUNG</t>
  </si>
  <si>
    <t>Xã Tân Dương</t>
  </si>
  <si>
    <t>XI</t>
  </si>
  <si>
    <t>THÀNH PHỐ  SA ĐÉC</t>
  </si>
  <si>
    <t>XII</t>
  </si>
  <si>
    <t>HUYỆN CHÂU THÀNH</t>
  </si>
  <si>
    <t xml:space="preserve">Phụ lục 5 </t>
  </si>
  <si>
    <t>Phụ lục 6</t>
  </si>
  <si>
    <t xml:space="preserve"> DANH SÁCH ĐỊA PHƯƠNG ĐẠT CHUẨN NÔNG THÔN MỚI NÂNG CAO DUY TRÌ VÀ NÂNG CHẤT TIÊU CHÍ GIAI ĐOẠN 2021-2025 </t>
  </si>
  <si>
    <t xml:space="preserve">Số tiêu chí đạt/xã đến </t>
  </si>
  <si>
    <t xml:space="preserve">Giáo dục </t>
  </si>
  <si>
    <t>Hành 
chính công</t>
  </si>
  <si>
    <t>Tiếp 
cận pháp luật</t>
  </si>
  <si>
    <t xml:space="preserve"> Môi trường</t>
  </si>
  <si>
    <t>Năm đạt chuẩn nâng cao</t>
  </si>
  <si>
    <t xml:space="preserve">Tân Nhuận Đông              </t>
  </si>
  <si>
    <t>Năm đạt chuẩn</t>
  </si>
  <si>
    <t>Tân Thành B</t>
  </si>
  <si>
    <t>Xã điểm 2011-2015</t>
  </si>
  <si>
    <t>Tân Công Chí</t>
  </si>
  <si>
    <t xml:space="preserve">An Phước </t>
  </si>
  <si>
    <t>Xã điểm 2016-2020</t>
  </si>
  <si>
    <t>Thường Phước 2</t>
  </si>
  <si>
    <t>Long Thuận</t>
  </si>
  <si>
    <t>Thường Lạc</t>
  </si>
  <si>
    <t>Phú Thuận B</t>
  </si>
  <si>
    <t>Thường Phước 1</t>
  </si>
  <si>
    <t>Phú Thuận A</t>
  </si>
  <si>
    <t>Xã diện</t>
  </si>
  <si>
    <t>Tân Long</t>
  </si>
  <si>
    <t>Bình Tấn</t>
  </si>
  <si>
    <t>Tân Hoà</t>
  </si>
  <si>
    <t>Tân Huề</t>
  </si>
  <si>
    <t>Tân Quới</t>
  </si>
  <si>
    <t xml:space="preserve">An Phong </t>
  </si>
  <si>
    <t>Tân Thạnh</t>
  </si>
  <si>
    <t xml:space="preserve">An Bình </t>
  </si>
  <si>
    <t>Mỹ Long</t>
  </si>
  <si>
    <t>Tân Hội Trung</t>
  </si>
  <si>
    <t>Bình Hàng Trung</t>
  </si>
  <si>
    <t>Hòa An</t>
  </si>
  <si>
    <t>Tân Thuận Đông</t>
  </si>
  <si>
    <t xml:space="preserve">Tân Thuận Tây </t>
  </si>
  <si>
    <t xml:space="preserve">Mỹ Trà </t>
  </si>
  <si>
    <t>Mỹ Ngãi</t>
  </si>
  <si>
    <t>Tịnh Thới</t>
  </si>
  <si>
    <t>Thanh Mỹ</t>
  </si>
  <si>
    <t>Mỹ Đông</t>
  </si>
  <si>
    <t xml:space="preserve">Trường Xuân </t>
  </si>
  <si>
    <t xml:space="preserve">Mỹ Quý </t>
  </si>
  <si>
    <t xml:space="preserve">Mỹ An </t>
  </si>
  <si>
    <t>Phú Điền</t>
  </si>
  <si>
    <t>Mỹ Hòa</t>
  </si>
  <si>
    <t>Tân Kiều</t>
  </si>
  <si>
    <t>Láng Biển</t>
  </si>
  <si>
    <t>Thạnh Lợi</t>
  </si>
  <si>
    <t>Hưng Thạnh</t>
  </si>
  <si>
    <t xml:space="preserve">Vĩnh Thạnh </t>
  </si>
  <si>
    <t>Mỹ An Hưng B</t>
  </si>
  <si>
    <t>Tân Khánh Trung</t>
  </si>
  <si>
    <t>Tân Thành</t>
  </si>
  <si>
    <t>Vĩnh Thới</t>
  </si>
  <si>
    <t>Hòa Long</t>
  </si>
  <si>
    <t>Tân Phước</t>
  </si>
  <si>
    <t>Tân Dương</t>
  </si>
  <si>
    <t>Hòa Thành</t>
  </si>
  <si>
    <t>Phong Hòa</t>
  </si>
  <si>
    <t>Tân Hòa</t>
  </si>
  <si>
    <t>Long Hậu</t>
  </si>
  <si>
    <t>Định Hòa</t>
  </si>
  <si>
    <t>Tân Khánh Đông</t>
  </si>
  <si>
    <t>Tân Phú Đông</t>
  </si>
  <si>
    <t>Tân Qui Tây</t>
  </si>
  <si>
    <t xml:space="preserve">An Phú Thuận            </t>
  </si>
  <si>
    <t xml:space="preserve"> An Khánh</t>
  </si>
  <si>
    <t>An Hiệp</t>
  </si>
  <si>
    <t>Tân Phú</t>
  </si>
  <si>
    <t>Phú Long</t>
  </si>
  <si>
    <t>Tân Phú Trung</t>
  </si>
  <si>
    <t>Phú Hựu</t>
  </si>
  <si>
    <t>Hoà Tân</t>
  </si>
  <si>
    <t xml:space="preserve">Tân Bình </t>
  </si>
  <si>
    <t>Phụ lục 8</t>
  </si>
  <si>
    <t>Phụ lục 9</t>
  </si>
  <si>
    <t>KẾT QUẢ THỰC HIỆN NGUỒN VỐN HUY ĐỘNG 9 THÁNG ĐẦU NĂM 2022</t>
  </si>
  <si>
    <t>Phụ lục 7</t>
  </si>
  <si>
    <t xml:space="preserve">Phụ lục 2: KẾT QUẢ THỰC HIỆN NÔNG THÔN MỚI NÂNG CAO </t>
  </si>
  <si>
    <t xml:space="preserve">CÔNG TÁC BAN HÀNH VĂN BẢN THỰC HIỆN CHƯƠNG TRÌNH MTQG XÂY DỰNG NÔNG THÔN MỚI </t>
  </si>
  <si>
    <t xml:space="preserve"> Phụ lục 1:  KẾT QUẢ THỰC HIỆN NÔNG THÔN MỚI</t>
  </si>
  <si>
    <t>Chưa điều tra</t>
  </si>
  <si>
    <t>Có ít nhất 01 (một) mô hình làng thông minh, do Uỷ ban nhân dân
cấp Tỉnh quy định cụ thể</t>
  </si>
  <si>
    <t>6.1. Có khu công nghiệp, hoặc cụm công nghiệp được đầu tư kết cấu hạ tầng kỹ thuật [1], hoặc cụm ngành nghề nông thôn [2]</t>
  </si>
  <si>
    <t>Kế hoạch Triển khai Quyết định số 224/QĐ-BNN-VPĐP ngày 18/01/2022  của Bộ Nông nghiệp và Phát triển nông thôn về việc ban hành Kế hoạch triển khai Quyết định số 1689/QĐ-TTg ngày 11/10/2021 của Thủ tướng Chính phủ về ban hành Kế hoạch triển khai Nghị quyết số 25/2021/QH15 ngày 28/7/2021 của Quốc hội về việc phê duyệt chủ trương đầu tư Chương trình Mục tiêu quốc gia Xây dựng nông thôn mới giai đoạn 2021 - 2025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</si>
</sst>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0.0"/>
    <numFmt numFmtId="166" formatCode="_-* #,##0\ _₫_-;\-* #,##0\ _₫_-;_-* &quot;-&quot;??\ _₫_-;_-@_-"/>
  </numFmts>
  <fonts count="66" x14ac:knownFonts="1">
    <font>
      <sz val="11"/>
      <color theme="1"/>
      <name val="Calibri"/>
      <family val="2"/>
      <scheme val="minor"/>
    </font>
    <font>
      <sz val="11"/>
      <color theme="1"/>
      <name val="Calibri"/>
      <family val="2"/>
      <scheme val="minor"/>
    </font>
    <font>
      <sz val="10"/>
      <name val="Arial"/>
      <family val="2"/>
    </font>
    <font>
      <b/>
      <sz val="15"/>
      <color theme="1"/>
      <name val="Times New Roman"/>
      <family val="1"/>
    </font>
    <font>
      <sz val="10"/>
      <color theme="1"/>
      <name val="Calibri"/>
      <family val="2"/>
      <charset val="163"/>
      <scheme val="minor"/>
    </font>
    <font>
      <b/>
      <sz val="10"/>
      <color theme="1"/>
      <name val="Times New Roman"/>
      <family val="1"/>
    </font>
    <font>
      <i/>
      <sz val="10"/>
      <color theme="1"/>
      <name val="Times New Roman"/>
      <family val="1"/>
    </font>
    <font>
      <sz val="10"/>
      <name val="Times New Roman"/>
      <family val="1"/>
    </font>
    <font>
      <sz val="10"/>
      <color theme="1"/>
      <name val="Times New Roman"/>
      <family val="1"/>
    </font>
    <font>
      <sz val="10"/>
      <color theme="0"/>
      <name val="Calibri"/>
      <family val="2"/>
      <charset val="163"/>
      <scheme val="minor"/>
    </font>
    <font>
      <sz val="10"/>
      <color theme="1"/>
      <name val="Calibri"/>
      <family val="2"/>
      <scheme val="minor"/>
    </font>
    <font>
      <b/>
      <sz val="12"/>
      <name val="Times New Roman"/>
      <family val="1"/>
    </font>
    <font>
      <sz val="12"/>
      <name val="Times New Roman"/>
      <family val="1"/>
    </font>
    <font>
      <b/>
      <sz val="14"/>
      <color theme="1"/>
      <name val="Times New Roman"/>
      <family val="1"/>
    </font>
    <font>
      <sz val="10"/>
      <color theme="1"/>
      <name val="Times New Roman"/>
      <family val="2"/>
    </font>
    <font>
      <sz val="12"/>
      <color indexed="8"/>
      <name val="Calibri"/>
      <family val="2"/>
    </font>
    <font>
      <sz val="11"/>
      <color theme="1"/>
      <name val="Calibri"/>
      <family val="2"/>
    </font>
    <font>
      <sz val="12"/>
      <color rgb="FF000000"/>
      <name val="Arial"/>
      <family val="2"/>
    </font>
    <font>
      <sz val="11"/>
      <name val="Calibri"/>
      <family val="2"/>
      <scheme val="minor"/>
    </font>
    <font>
      <sz val="11"/>
      <name val="Calibri"/>
      <family val="2"/>
      <charset val="163"/>
      <scheme val="minor"/>
    </font>
    <font>
      <b/>
      <sz val="12"/>
      <color theme="1"/>
      <name val="Times New Roman"/>
      <family val="1"/>
    </font>
    <font>
      <b/>
      <sz val="12"/>
      <color theme="3"/>
      <name val="Times New Roman"/>
      <family val="1"/>
    </font>
    <font>
      <sz val="12"/>
      <color theme="1"/>
      <name val="Times New Roman"/>
      <family val="1"/>
    </font>
    <font>
      <sz val="12"/>
      <color theme="3"/>
      <name val="Times New Roman"/>
      <family val="1"/>
    </font>
    <font>
      <vertAlign val="superscript"/>
      <sz val="12"/>
      <color theme="3"/>
      <name val="Times New Roman"/>
      <family val="1"/>
    </font>
    <font>
      <sz val="14"/>
      <name val="Times New Roman"/>
      <family val="1"/>
    </font>
    <font>
      <b/>
      <sz val="11"/>
      <name val="Times New Roman"/>
      <family val="1"/>
    </font>
    <font>
      <i/>
      <sz val="14"/>
      <name val="Times New Roman"/>
      <family val="1"/>
      <charset val="163"/>
    </font>
    <font>
      <b/>
      <i/>
      <sz val="12"/>
      <name val="Times New Roman"/>
      <family val="1"/>
      <charset val="163"/>
    </font>
    <font>
      <b/>
      <sz val="14"/>
      <name val="Times New Roman"/>
      <family val="1"/>
    </font>
    <font>
      <b/>
      <sz val="13"/>
      <name val="Times New Roman"/>
      <family val="1"/>
    </font>
    <font>
      <b/>
      <sz val="11"/>
      <color theme="1"/>
      <name val="Times New Roman"/>
      <family val="1"/>
    </font>
    <font>
      <sz val="11"/>
      <color theme="1"/>
      <name val="Arial"/>
      <family val="2"/>
    </font>
    <font>
      <sz val="11"/>
      <color indexed="8"/>
      <name val="Arial"/>
      <family val="2"/>
    </font>
    <font>
      <sz val="11"/>
      <color indexed="8"/>
      <name val="Calibri"/>
      <family val="2"/>
    </font>
    <font>
      <i/>
      <sz val="11"/>
      <color indexed="23"/>
      <name val="Arial"/>
      <family val="2"/>
    </font>
    <font>
      <sz val="10"/>
      <name val="Helv"/>
      <family val="2"/>
    </font>
    <font>
      <sz val="11"/>
      <color indexed="8"/>
      <name val="Calibri"/>
      <family val="2"/>
      <charset val="163"/>
    </font>
    <font>
      <sz val="9"/>
      <name val="Times New Roman"/>
      <family val="1"/>
    </font>
    <font>
      <i/>
      <sz val="12"/>
      <name val="Times New Roman"/>
      <family val="1"/>
    </font>
    <font>
      <vertAlign val="superscript"/>
      <sz val="12"/>
      <color theme="1"/>
      <name val="Times New Roman"/>
      <family val="1"/>
    </font>
    <font>
      <i/>
      <sz val="14"/>
      <color theme="1"/>
      <name val="Times New Roman"/>
      <family val="1"/>
    </font>
    <font>
      <sz val="12"/>
      <color rgb="FF000000"/>
      <name val="Times New Roman"/>
      <family val="1"/>
    </font>
    <font>
      <sz val="13"/>
      <color rgb="FF000000"/>
      <name val="Times New Roman"/>
      <family val="1"/>
    </font>
    <font>
      <i/>
      <sz val="9"/>
      <name val="Times New Roman"/>
      <family val="1"/>
    </font>
    <font>
      <b/>
      <sz val="12"/>
      <color rgb="FFFF0000"/>
      <name val="Times New Roman"/>
      <family val="1"/>
    </font>
    <font>
      <i/>
      <sz val="12"/>
      <color rgb="FFFF0000"/>
      <name val="Times New Roman"/>
      <family val="1"/>
    </font>
    <font>
      <sz val="12"/>
      <color theme="1"/>
      <name val="Calibri"/>
      <family val="2"/>
      <charset val="163"/>
      <scheme val="minor"/>
    </font>
    <font>
      <b/>
      <i/>
      <sz val="12"/>
      <name val="Times New Roman"/>
      <family val="1"/>
    </font>
    <font>
      <b/>
      <i/>
      <sz val="12"/>
      <color rgb="FFFF0000"/>
      <name val="Times New Roman"/>
      <family val="1"/>
    </font>
    <font>
      <vertAlign val="superscript"/>
      <sz val="12"/>
      <name val="Times New Roman"/>
      <family val="1"/>
    </font>
    <font>
      <b/>
      <sz val="14"/>
      <name val="Times New Roman"/>
      <family val="1"/>
      <charset val="163"/>
    </font>
    <font>
      <sz val="14"/>
      <color theme="1"/>
      <name val="Times New Roman"/>
      <family val="1"/>
    </font>
    <font>
      <sz val="12"/>
      <color rgb="FFFF0000"/>
      <name val="Times New Roman"/>
      <family val="1"/>
    </font>
    <font>
      <sz val="12"/>
      <color theme="1" tint="4.9989318521683403E-2"/>
      <name val="Times New Roman"/>
      <family val="1"/>
    </font>
    <font>
      <sz val="11"/>
      <name val="Times New Roman"/>
      <family val="1"/>
    </font>
    <font>
      <sz val="10"/>
      <color rgb="FFFF0000"/>
      <name val="Times New Roman"/>
      <family val="1"/>
    </font>
    <font>
      <sz val="8"/>
      <name val="Times New Roman"/>
      <family val="1"/>
    </font>
    <font>
      <sz val="8"/>
      <color theme="1" tint="4.9989318521683403E-2"/>
      <name val="Times New Roman"/>
      <family val="1"/>
    </font>
    <font>
      <sz val="11"/>
      <color rgb="FFFF0000"/>
      <name val="Times New Roman"/>
      <family val="1"/>
    </font>
    <font>
      <i/>
      <sz val="13"/>
      <name val="Times New Roman"/>
      <family val="1"/>
      <charset val="163"/>
    </font>
    <font>
      <sz val="13"/>
      <name val="Times New Roman"/>
      <family val="1"/>
      <charset val="163"/>
    </font>
    <font>
      <b/>
      <sz val="13"/>
      <name val="Times New Roman"/>
      <family val="1"/>
      <charset val="163"/>
    </font>
    <font>
      <sz val="12"/>
      <name val="Times New Roman"/>
      <family val="1"/>
      <charset val="163"/>
    </font>
    <font>
      <i/>
      <sz val="12"/>
      <color theme="1"/>
      <name val="Times New Roman"/>
      <family val="1"/>
    </font>
    <font>
      <i/>
      <sz val="10"/>
      <name val="Times New Roman"/>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30">
    <xf numFmtId="0" fontId="0" fillId="0" borderId="0"/>
    <xf numFmtId="0" fontId="2" fillId="0" borderId="0"/>
    <xf numFmtId="164" fontId="2" fillId="0" borderId="0" applyFont="0" applyFill="0" applyBorder="0" applyAlignment="0" applyProtection="0"/>
    <xf numFmtId="0" fontId="15"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16" fillId="0" borderId="0"/>
    <xf numFmtId="0" fontId="16" fillId="0" borderId="0"/>
    <xf numFmtId="0" fontId="17" fillId="0" borderId="0"/>
    <xf numFmtId="0" fontId="1" fillId="0" borderId="0"/>
    <xf numFmtId="43" fontId="34" fillId="0" borderId="0" applyFont="0" applyFill="0" applyBorder="0" applyAlignment="0" applyProtection="0"/>
    <xf numFmtId="164" fontId="37"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2" fillId="0" borderId="0" applyBorder="0"/>
    <xf numFmtId="0" fontId="2" fillId="0" borderId="0" applyBorder="0"/>
    <xf numFmtId="0" fontId="32" fillId="0" borderId="0" applyBorder="0"/>
    <xf numFmtId="0" fontId="2" fillId="0" borderId="0"/>
    <xf numFmtId="0" fontId="34" fillId="0" borderId="0"/>
    <xf numFmtId="0" fontId="2" fillId="0" borderId="0"/>
    <xf numFmtId="0" fontId="22" fillId="0" borderId="0" applyBorder="0"/>
    <xf numFmtId="9" fontId="2" fillId="0" borderId="0" applyFont="0" applyFill="0" applyBorder="0" applyAlignment="0" applyProtection="0"/>
    <xf numFmtId="9" fontId="33" fillId="0" borderId="0" applyFont="0" applyFill="0" applyBorder="0" applyAlignment="0" applyProtection="0"/>
    <xf numFmtId="0" fontId="36" fillId="0" borderId="0"/>
    <xf numFmtId="43" fontId="1" fillId="0" borderId="0" applyFont="0" applyFill="0" applyBorder="0" applyAlignment="0" applyProtection="0"/>
    <xf numFmtId="0" fontId="47" fillId="0" borderId="0"/>
  </cellStyleXfs>
  <cellXfs count="302">
    <xf numFmtId="0" fontId="0" fillId="0" borderId="0" xfId="0"/>
    <xf numFmtId="0" fontId="4" fillId="0" borderId="0" xfId="0" applyFont="1" applyFill="1"/>
    <xf numFmtId="0" fontId="5" fillId="0" borderId="6" xfId="1" applyFont="1" applyFill="1" applyBorder="1" applyAlignment="1">
      <alignment horizontal="center" vertical="center" wrapText="1"/>
    </xf>
    <xf numFmtId="0" fontId="4" fillId="0" borderId="0" xfId="0" applyFont="1" applyFill="1" applyAlignment="1">
      <alignment horizontal="center"/>
    </xf>
    <xf numFmtId="3" fontId="4" fillId="0" borderId="0" xfId="0" applyNumberFormat="1" applyFont="1" applyFill="1" applyAlignment="1">
      <alignment horizontal="center"/>
    </xf>
    <xf numFmtId="0" fontId="6" fillId="0" borderId="5" xfId="1" applyFont="1" applyFill="1" applyBorder="1" applyAlignment="1">
      <alignment horizontal="center" vertical="center" wrapText="1"/>
    </xf>
    <xf numFmtId="0" fontId="6" fillId="0" borderId="5" xfId="1" applyFont="1" applyFill="1" applyBorder="1" applyAlignment="1">
      <alignment vertical="center" wrapText="1"/>
    </xf>
    <xf numFmtId="0" fontId="6" fillId="0" borderId="5" xfId="1" applyFont="1" applyFill="1" applyBorder="1" applyAlignment="1">
      <alignment horizontal="center" wrapText="1"/>
    </xf>
    <xf numFmtId="0" fontId="4" fillId="0" borderId="5" xfId="0" applyFont="1" applyFill="1" applyBorder="1"/>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49" fontId="8" fillId="0" borderId="5" xfId="1" applyNumberFormat="1" applyFont="1" applyFill="1" applyBorder="1" applyAlignment="1">
      <alignment horizontal="center" wrapText="1"/>
    </xf>
    <xf numFmtId="0" fontId="9" fillId="0" borderId="5" xfId="0" applyFont="1" applyFill="1" applyBorder="1"/>
    <xf numFmtId="0" fontId="9" fillId="0" borderId="0" xfId="0" applyFont="1" applyFill="1"/>
    <xf numFmtId="0" fontId="10" fillId="0" borderId="5" xfId="0" applyFont="1" applyFill="1" applyBorder="1"/>
    <xf numFmtId="0" fontId="10" fillId="0" borderId="0" xfId="0" applyFont="1" applyFill="1"/>
    <xf numFmtId="0" fontId="11" fillId="2" borderId="7"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left" vertical="center" wrapText="1"/>
      <protection locked="0"/>
    </xf>
    <xf numFmtId="3" fontId="12" fillId="2" borderId="5" xfId="1" applyNumberFormat="1" applyFont="1" applyFill="1" applyBorder="1" applyAlignment="1" applyProtection="1">
      <alignment horizontal="center" vertical="center" wrapText="1"/>
      <protection locked="0"/>
    </xf>
    <xf numFmtId="0" fontId="12" fillId="2" borderId="5" xfId="0" applyFont="1" applyFill="1" applyBorder="1" applyAlignment="1" applyProtection="1">
      <alignment horizontal="left" vertical="center"/>
      <protection locked="0"/>
    </xf>
    <xf numFmtId="0" fontId="12" fillId="2" borderId="7" xfId="1" applyFont="1" applyFill="1" applyBorder="1" applyAlignment="1" applyProtection="1">
      <alignment horizontal="center" vertical="center" wrapText="1"/>
      <protection locked="0"/>
    </xf>
    <xf numFmtId="165" fontId="12" fillId="2" borderId="5" xfId="1" applyNumberFormat="1" applyFont="1" applyFill="1" applyBorder="1" applyAlignment="1">
      <alignment horizontal="left" vertical="center" wrapText="1"/>
    </xf>
    <xf numFmtId="0" fontId="12" fillId="2" borderId="5" xfId="1" applyFont="1" applyFill="1" applyBorder="1" applyAlignment="1" applyProtection="1">
      <alignment horizontal="center" vertical="center" wrapText="1"/>
      <protection locked="0"/>
    </xf>
    <xf numFmtId="165" fontId="12" fillId="2" borderId="5" xfId="1" applyNumberFormat="1" applyFont="1" applyFill="1" applyBorder="1" applyAlignment="1">
      <alignment vertical="center" wrapText="1"/>
    </xf>
    <xf numFmtId="0" fontId="14" fillId="0" borderId="0" xfId="0" applyFont="1" applyFill="1"/>
    <xf numFmtId="0" fontId="5" fillId="0" borderId="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wrapText="1"/>
    </xf>
    <xf numFmtId="0" fontId="8" fillId="0" borderId="5" xfId="0" applyFont="1" applyFill="1" applyBorder="1" applyAlignment="1">
      <alignment horizontal="center" vertical="center"/>
    </xf>
    <xf numFmtId="49" fontId="8" fillId="0" borderId="5" xfId="1" applyNumberFormat="1" applyFont="1" applyFill="1" applyBorder="1" applyAlignment="1">
      <alignment horizontal="center" vertical="center" wrapText="1"/>
    </xf>
    <xf numFmtId="165" fontId="12" fillId="2" borderId="6" xfId="1" applyNumberFormat="1" applyFont="1" applyFill="1" applyBorder="1" applyAlignment="1">
      <alignment horizontal="left" vertical="center" wrapText="1"/>
    </xf>
    <xf numFmtId="0" fontId="5" fillId="0" borderId="1" xfId="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0" fontId="12" fillId="2" borderId="5" xfId="0" applyFont="1" applyFill="1" applyBorder="1" applyAlignment="1" applyProtection="1">
      <alignment horizontal="center" vertical="center"/>
      <protection locked="0"/>
    </xf>
    <xf numFmtId="0" fontId="21" fillId="2" borderId="5" xfId="0" applyFont="1" applyFill="1" applyBorder="1" applyAlignment="1">
      <alignment horizontal="center" vertical="center" wrapText="1"/>
    </xf>
    <xf numFmtId="0" fontId="23" fillId="2" borderId="5" xfId="0" applyFont="1" applyFill="1" applyBorder="1" applyAlignment="1">
      <alignment horizontal="center" vertical="center" wrapText="1"/>
    </xf>
    <xf numFmtId="9" fontId="23" fillId="2" borderId="5" xfId="0" applyNumberFormat="1" applyFont="1" applyFill="1" applyBorder="1" applyAlignment="1">
      <alignment horizontal="center" vertical="center" wrapText="1"/>
    </xf>
    <xf numFmtId="0" fontId="23" fillId="2" borderId="5" xfId="0" applyFont="1" applyFill="1" applyBorder="1" applyAlignment="1">
      <alignment vertical="center" wrapText="1"/>
    </xf>
    <xf numFmtId="0" fontId="7" fillId="2" borderId="5" xfId="0" applyFont="1" applyFill="1" applyBorder="1" applyAlignment="1">
      <alignment horizontal="center" vertical="center"/>
    </xf>
    <xf numFmtId="0" fontId="7" fillId="0" borderId="5" xfId="18" applyFont="1" applyFill="1" applyBorder="1" applyAlignment="1">
      <alignment horizontal="center" vertical="center"/>
    </xf>
    <xf numFmtId="49" fontId="38" fillId="0" borderId="5" xfId="1" applyNumberFormat="1" applyFont="1" applyFill="1" applyBorder="1" applyAlignment="1">
      <alignment horizontal="center" vertical="center" wrapText="1"/>
    </xf>
    <xf numFmtId="0" fontId="38" fillId="0" borderId="5" xfId="18" applyFont="1" applyFill="1" applyBorder="1" applyAlignment="1">
      <alignment horizontal="center" vertical="center"/>
    </xf>
    <xf numFmtId="0" fontId="38" fillId="0" borderId="1" xfId="18" applyFont="1" applyFill="1" applyBorder="1" applyAlignment="1">
      <alignment horizontal="center" vertical="center"/>
    </xf>
    <xf numFmtId="49" fontId="38" fillId="0" borderId="1" xfId="1" applyNumberFormat="1" applyFont="1" applyFill="1" applyBorder="1" applyAlignment="1">
      <alignment horizontal="center" vertical="center" wrapText="1"/>
    </xf>
    <xf numFmtId="0" fontId="22" fillId="2" borderId="0" xfId="0" applyFont="1" applyFill="1"/>
    <xf numFmtId="0" fontId="7" fillId="0" borderId="5" xfId="20" applyFont="1" applyFill="1" applyBorder="1" applyAlignment="1">
      <alignment horizontal="center" vertical="center"/>
    </xf>
    <xf numFmtId="49" fontId="38" fillId="0" borderId="5" xfId="1" applyNumberFormat="1" applyFont="1" applyFill="1" applyBorder="1" applyAlignment="1">
      <alignment horizontal="center" vertical="center" wrapText="1"/>
    </xf>
    <xf numFmtId="0" fontId="38" fillId="0" borderId="5" xfId="20" applyFont="1" applyFill="1" applyBorder="1" applyAlignment="1">
      <alignment horizontal="center" vertical="center"/>
    </xf>
    <xf numFmtId="0" fontId="38" fillId="0" borderId="5" xfId="20" applyFont="1" applyBorder="1" applyAlignment="1">
      <alignment horizontal="center" vertical="center"/>
    </xf>
    <xf numFmtId="0" fontId="7" fillId="0" borderId="5" xfId="20" applyFont="1" applyFill="1" applyBorder="1" applyAlignment="1">
      <alignment horizontal="center" vertical="center"/>
    </xf>
    <xf numFmtId="49" fontId="38" fillId="0" borderId="5" xfId="1" applyNumberFormat="1" applyFont="1" applyFill="1" applyBorder="1" applyAlignment="1">
      <alignment horizontal="center" vertical="center" wrapText="1"/>
    </xf>
    <xf numFmtId="0" fontId="38" fillId="0" borderId="5" xfId="20" applyFont="1" applyFill="1" applyBorder="1" applyAlignment="1">
      <alignment horizontal="center" vertical="center"/>
    </xf>
    <xf numFmtId="0" fontId="38" fillId="0" borderId="5" xfId="20" applyFont="1" applyBorder="1" applyAlignment="1">
      <alignment horizontal="center" vertical="center"/>
    </xf>
    <xf numFmtId="0" fontId="22" fillId="2" borderId="5" xfId="0" applyFont="1" applyFill="1" applyBorder="1" applyAlignment="1">
      <alignment horizontal="left" vertical="center" wrapText="1"/>
    </xf>
    <xf numFmtId="0" fontId="22" fillId="3" borderId="5" xfId="0" applyFont="1" applyFill="1" applyBorder="1" applyAlignment="1">
      <alignment horizontal="center" vertical="center" wrapText="1"/>
    </xf>
    <xf numFmtId="0" fontId="12" fillId="3" borderId="5" xfId="10" applyFont="1" applyFill="1" applyBorder="1" applyAlignment="1">
      <alignment horizontal="center" vertical="center" wrapText="1"/>
    </xf>
    <xf numFmtId="0" fontId="22" fillId="0" borderId="5" xfId="0" applyFont="1" applyBorder="1" applyAlignment="1">
      <alignment horizontal="center" vertical="center" wrapText="1"/>
    </xf>
    <xf numFmtId="10" fontId="22" fillId="3" borderId="5" xfId="0" applyNumberFormat="1" applyFont="1" applyFill="1" applyBorder="1" applyAlignment="1">
      <alignment horizontal="center" vertical="center" wrapText="1"/>
    </xf>
    <xf numFmtId="0" fontId="12" fillId="3" borderId="5" xfId="10" applyFont="1" applyFill="1" applyBorder="1" applyAlignment="1">
      <alignment horizontal="center" vertical="center"/>
    </xf>
    <xf numFmtId="10" fontId="12" fillId="3" borderId="5" xfId="10" quotePrefix="1" applyNumberFormat="1" applyFont="1" applyFill="1" applyBorder="1" applyAlignment="1">
      <alignment horizontal="center" vertical="center" wrapText="1"/>
    </xf>
    <xf numFmtId="9" fontId="22" fillId="3" borderId="5" xfId="0" applyNumberFormat="1" applyFont="1" applyFill="1" applyBorder="1" applyAlignment="1">
      <alignment horizontal="center" vertical="center" wrapText="1"/>
    </xf>
    <xf numFmtId="0" fontId="25" fillId="0" borderId="0" xfId="0" applyFont="1"/>
    <xf numFmtId="0" fontId="11" fillId="2" borderId="0" xfId="0" applyFont="1" applyFill="1" applyBorder="1" applyAlignment="1"/>
    <xf numFmtId="0" fontId="19" fillId="2" borderId="0" xfId="0" applyFont="1" applyFill="1" applyBorder="1" applyAlignment="1">
      <alignment vertical="center"/>
    </xf>
    <xf numFmtId="0" fontId="26" fillId="2" borderId="0" xfId="1" applyNumberFormat="1" applyFont="1" applyFill="1" applyBorder="1" applyAlignment="1">
      <alignment vertical="center" wrapText="1"/>
    </xf>
    <xf numFmtId="0" fontId="27" fillId="0" borderId="0" xfId="1" applyNumberFormat="1" applyFont="1" applyFill="1" applyAlignment="1">
      <alignment vertical="center" wrapText="1"/>
    </xf>
    <xf numFmtId="0" fontId="28" fillId="2" borderId="0" xfId="1" applyFont="1" applyFill="1" applyBorder="1" applyAlignment="1">
      <alignment vertical="center" wrapText="1"/>
    </xf>
    <xf numFmtId="0" fontId="30"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12" fillId="0" borderId="5" xfId="0" applyFont="1" applyBorder="1" applyAlignment="1">
      <alignment horizontal="center" vertical="center"/>
    </xf>
    <xf numFmtId="0" fontId="18" fillId="0" borderId="0" xfId="0" applyFont="1"/>
    <xf numFmtId="0" fontId="18" fillId="0" borderId="0" xfId="0" applyFont="1" applyFill="1" applyBorder="1"/>
    <xf numFmtId="0" fontId="41" fillId="0" borderId="0" xfId="0" applyFont="1" applyAlignment="1">
      <alignment horizontal="center"/>
    </xf>
    <xf numFmtId="0" fontId="20" fillId="4" borderId="5"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5" xfId="0" applyFont="1" applyFill="1" applyBorder="1" applyAlignment="1">
      <alignment horizontal="left" vertical="center"/>
    </xf>
    <xf numFmtId="0" fontId="22" fillId="0" borderId="0" xfId="0" applyFont="1" applyAlignment="1">
      <alignment horizontal="justify" vertical="center"/>
    </xf>
    <xf numFmtId="0" fontId="20" fillId="2" borderId="5" xfId="0" applyFont="1" applyFill="1" applyBorder="1" applyAlignment="1">
      <alignment horizontal="center" vertical="center"/>
    </xf>
    <xf numFmtId="0" fontId="22" fillId="0" borderId="5" xfId="0" applyFont="1" applyBorder="1" applyAlignment="1">
      <alignment horizontal="left" vertical="center"/>
    </xf>
    <xf numFmtId="0" fontId="42" fillId="0" borderId="5" xfId="0" applyFont="1" applyBorder="1" applyAlignment="1">
      <alignment horizontal="left" vertical="center"/>
    </xf>
    <xf numFmtId="0" fontId="42" fillId="0" borderId="5" xfId="0" applyFont="1" applyBorder="1" applyAlignment="1">
      <alignment horizontal="justify" vertical="center"/>
    </xf>
    <xf numFmtId="0" fontId="22" fillId="0" borderId="6" xfId="0" applyFont="1" applyBorder="1" applyAlignment="1">
      <alignment vertical="center"/>
    </xf>
    <xf numFmtId="0" fontId="42" fillId="0" borderId="0" xfId="0" applyFont="1" applyAlignment="1">
      <alignment horizontal="left" vertical="center" wrapText="1"/>
    </xf>
    <xf numFmtId="0" fontId="22" fillId="0" borderId="1" xfId="0" applyFont="1" applyBorder="1" applyAlignment="1">
      <alignment vertical="center" wrapText="1"/>
    </xf>
    <xf numFmtId="0" fontId="22" fillId="0" borderId="5" xfId="0" applyFont="1" applyBorder="1" applyAlignment="1">
      <alignment vertical="center"/>
    </xf>
    <xf numFmtId="0" fontId="22" fillId="0" borderId="5" xfId="0" applyFont="1" applyBorder="1" applyAlignment="1">
      <alignment horizontal="center" vertical="center"/>
    </xf>
    <xf numFmtId="0" fontId="22" fillId="0" borderId="5" xfId="0" applyFont="1" applyBorder="1" applyAlignment="1">
      <alignment horizontal="left" vertical="center" wrapText="1"/>
    </xf>
    <xf numFmtId="0" fontId="22" fillId="0" borderId="5" xfId="0" applyFont="1" applyBorder="1" applyAlignment="1">
      <alignment horizontal="justify" vertical="center"/>
    </xf>
    <xf numFmtId="0" fontId="22" fillId="0" borderId="5" xfId="0" applyFont="1" applyBorder="1" applyAlignment="1">
      <alignment vertical="center" wrapText="1"/>
    </xf>
    <xf numFmtId="0" fontId="22" fillId="0" borderId="1" xfId="0" applyFont="1" applyBorder="1" applyAlignment="1">
      <alignment horizontal="left" vertical="center" wrapText="1"/>
    </xf>
    <xf numFmtId="0" fontId="22" fillId="0" borderId="0" xfId="0" applyFont="1" applyAlignment="1">
      <alignment vertical="center" wrapText="1"/>
    </xf>
    <xf numFmtId="0" fontId="12" fillId="0" borderId="5" xfId="0" applyFont="1" applyBorder="1" applyAlignment="1">
      <alignment horizontal="left" vertical="center"/>
    </xf>
    <xf numFmtId="0" fontId="12" fillId="0" borderId="5" xfId="0" applyFont="1" applyBorder="1" applyAlignment="1">
      <alignment vertical="center" wrapText="1"/>
    </xf>
    <xf numFmtId="0" fontId="22" fillId="0" borderId="5" xfId="0" applyFont="1" applyBorder="1"/>
    <xf numFmtId="0" fontId="22" fillId="0" borderId="0" xfId="0" applyFont="1" applyAlignment="1">
      <alignment horizontal="left" vertical="center"/>
    </xf>
    <xf numFmtId="0" fontId="22" fillId="0" borderId="1" xfId="0" applyFont="1" applyBorder="1" applyAlignment="1">
      <alignment horizontal="center" vertical="center"/>
    </xf>
    <xf numFmtId="0" fontId="22" fillId="0" borderId="0" xfId="0" applyFont="1" applyAlignment="1">
      <alignment vertical="center"/>
    </xf>
    <xf numFmtId="0" fontId="22" fillId="2" borderId="1" xfId="0" applyFont="1" applyFill="1" applyBorder="1" applyAlignment="1">
      <alignment horizontal="center" vertical="center"/>
    </xf>
    <xf numFmtId="0" fontId="22" fillId="0" borderId="1" xfId="0" applyFont="1" applyBorder="1" applyAlignment="1">
      <alignment vertical="center"/>
    </xf>
    <xf numFmtId="0" fontId="43" fillId="0" borderId="5" xfId="0" applyFont="1" applyBorder="1" applyAlignment="1">
      <alignment vertical="center" wrapText="1"/>
    </xf>
    <xf numFmtId="0" fontId="44" fillId="0" borderId="0" xfId="1" applyFont="1" applyAlignment="1">
      <alignment vertical="center" wrapText="1"/>
    </xf>
    <xf numFmtId="0" fontId="12" fillId="0" borderId="0" xfId="0" applyFont="1" applyAlignment="1">
      <alignment vertical="center"/>
    </xf>
    <xf numFmtId="0" fontId="12" fillId="0" borderId="0" xfId="0" applyFont="1"/>
    <xf numFmtId="0" fontId="11" fillId="4" borderId="5" xfId="0" applyFont="1" applyFill="1" applyBorder="1" applyAlignment="1">
      <alignment horizontal="center" vertical="center" wrapText="1"/>
    </xf>
    <xf numFmtId="0" fontId="11" fillId="4" borderId="5" xfId="0" applyFont="1" applyFill="1" applyBorder="1" applyAlignment="1">
      <alignment horizontal="center" vertical="center"/>
    </xf>
    <xf numFmtId="0" fontId="39" fillId="5" borderId="5" xfId="0" quotePrefix="1" applyFont="1" applyFill="1" applyBorder="1" applyAlignment="1">
      <alignment horizontal="center" vertical="center" wrapText="1"/>
    </xf>
    <xf numFmtId="0" fontId="12" fillId="5" borderId="5" xfId="0" quotePrefix="1" applyFont="1" applyFill="1" applyBorder="1" applyAlignment="1">
      <alignment horizontal="center" vertical="center"/>
    </xf>
    <xf numFmtId="0" fontId="11" fillId="6" borderId="5" xfId="0" applyFont="1" applyFill="1" applyBorder="1" applyAlignment="1">
      <alignment horizontal="center" vertical="center" wrapText="1"/>
    </xf>
    <xf numFmtId="3" fontId="11" fillId="6" borderId="5" xfId="0" applyNumberFormat="1" applyFont="1" applyFill="1" applyBorder="1" applyAlignment="1">
      <alignment horizontal="right" vertical="center" wrapText="1"/>
    </xf>
    <xf numFmtId="0" fontId="12" fillId="6"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3" fontId="11" fillId="0" borderId="5" xfId="0" applyNumberFormat="1" applyFont="1" applyBorder="1" applyAlignment="1">
      <alignment horizontal="right" vertical="center" wrapText="1"/>
    </xf>
    <xf numFmtId="0" fontId="12" fillId="0" borderId="5" xfId="0" applyFont="1" applyBorder="1"/>
    <xf numFmtId="3" fontId="45" fillId="0" borderId="5" xfId="0" applyNumberFormat="1" applyFont="1" applyBorder="1" applyAlignment="1">
      <alignment horizontal="right" vertical="center" wrapText="1"/>
    </xf>
    <xf numFmtId="0" fontId="12" fillId="0" borderId="5" xfId="0" applyFont="1" applyBorder="1" applyAlignment="1">
      <alignment horizontal="left" vertical="center" wrapText="1"/>
    </xf>
    <xf numFmtId="0" fontId="12" fillId="0" borderId="5" xfId="0" applyFont="1" applyBorder="1" applyAlignment="1">
      <alignment horizontal="center" vertical="center" wrapText="1"/>
    </xf>
    <xf numFmtId="0" fontId="39" fillId="0" borderId="5" xfId="0" quotePrefix="1" applyFont="1" applyBorder="1" applyAlignment="1">
      <alignment horizontal="left" vertical="center" wrapText="1"/>
    </xf>
    <xf numFmtId="3" fontId="39" fillId="0" borderId="5" xfId="0" applyNumberFormat="1" applyFont="1" applyBorder="1" applyAlignment="1">
      <alignment horizontal="right" vertical="center" wrapText="1"/>
    </xf>
    <xf numFmtId="3" fontId="46" fillId="0" borderId="5" xfId="0" applyNumberFormat="1" applyFont="1" applyBorder="1" applyAlignment="1">
      <alignment horizontal="right" vertical="center" wrapText="1"/>
    </xf>
    <xf numFmtId="0" fontId="39" fillId="0" borderId="5" xfId="0" applyFont="1" applyBorder="1" applyAlignment="1">
      <alignment vertical="center"/>
    </xf>
    <xf numFmtId="3" fontId="0" fillId="0" borderId="0" xfId="0" applyNumberFormat="1"/>
    <xf numFmtId="0" fontId="12" fillId="0" borderId="5" xfId="0" quotePrefix="1" applyFont="1" applyBorder="1" applyAlignment="1">
      <alignment horizontal="left" vertical="center" wrapText="1"/>
    </xf>
    <xf numFmtId="3" fontId="12" fillId="0" borderId="5" xfId="0" applyNumberFormat="1" applyFont="1" applyBorder="1" applyAlignment="1">
      <alignment horizontal="right" vertical="center" wrapText="1"/>
    </xf>
    <xf numFmtId="0" fontId="39" fillId="0" borderId="5" xfId="0" applyFont="1" applyBorder="1" applyAlignment="1">
      <alignment horizontal="left" vertical="center" wrapText="1"/>
    </xf>
    <xf numFmtId="166" fontId="1" fillId="0" borderId="0" xfId="28" applyNumberFormat="1" applyFont="1"/>
    <xf numFmtId="3" fontId="48" fillId="0" borderId="5" xfId="0" applyNumberFormat="1" applyFont="1" applyBorder="1" applyAlignment="1">
      <alignment horizontal="right" vertical="center" wrapText="1"/>
    </xf>
    <xf numFmtId="3" fontId="49" fillId="0" borderId="5" xfId="0" applyNumberFormat="1" applyFont="1" applyBorder="1" applyAlignment="1">
      <alignment horizontal="right" vertical="center" wrapText="1"/>
    </xf>
    <xf numFmtId="0" fontId="39" fillId="0" borderId="5" xfId="0" applyFont="1" applyBorder="1" applyAlignment="1">
      <alignment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3" fontId="11" fillId="2" borderId="5" xfId="0" applyNumberFormat="1" applyFont="1" applyFill="1" applyBorder="1" applyAlignment="1">
      <alignment horizontal="right" vertical="center" wrapText="1"/>
    </xf>
    <xf numFmtId="0" fontId="12" fillId="2" borderId="5" xfId="0" applyFont="1" applyFill="1" applyBorder="1"/>
    <xf numFmtId="3" fontId="12" fillId="0" borderId="5" xfId="0" applyNumberFormat="1" applyFont="1" applyBorder="1" applyAlignment="1">
      <alignment vertical="center"/>
    </xf>
    <xf numFmtId="0" fontId="12" fillId="2" borderId="5" xfId="0" quotePrefix="1" applyFont="1" applyFill="1" applyBorder="1" applyAlignment="1">
      <alignment horizontal="left" vertical="center" wrapText="1"/>
    </xf>
    <xf numFmtId="3" fontId="12" fillId="2" borderId="5" xfId="0" applyNumberFormat="1" applyFont="1" applyFill="1" applyBorder="1" applyAlignment="1">
      <alignment vertical="center"/>
    </xf>
    <xf numFmtId="0" fontId="12" fillId="2" borderId="5" xfId="0" applyFont="1" applyFill="1" applyBorder="1" applyAlignment="1">
      <alignment horizontal="center"/>
    </xf>
    <xf numFmtId="0" fontId="39" fillId="2" borderId="6" xfId="0" applyFont="1" applyFill="1" applyBorder="1" applyAlignment="1">
      <alignment horizontal="left" vertical="center" wrapText="1"/>
    </xf>
    <xf numFmtId="0" fontId="39" fillId="2" borderId="5" xfId="0" quotePrefix="1" applyFont="1" applyFill="1" applyBorder="1" applyAlignment="1">
      <alignment horizontal="left" vertical="center" wrapText="1"/>
    </xf>
    <xf numFmtId="0" fontId="11" fillId="0" borderId="5" xfId="0" quotePrefix="1" applyFont="1" applyBorder="1" applyAlignment="1">
      <alignment horizontal="left" vertical="center" wrapText="1"/>
    </xf>
    <xf numFmtId="0" fontId="12" fillId="7" borderId="5" xfId="7" applyFont="1" applyFill="1" applyBorder="1" applyAlignment="1">
      <alignment horizontal="center" vertical="center" wrapText="1"/>
    </xf>
    <xf numFmtId="0" fontId="39" fillId="7" borderId="5" xfId="7" applyFont="1" applyFill="1" applyBorder="1" applyAlignment="1">
      <alignment horizontal="left" vertical="center" wrapText="1"/>
    </xf>
    <xf numFmtId="3" fontId="39" fillId="0" borderId="5" xfId="0" applyNumberFormat="1" applyFont="1" applyBorder="1" applyAlignment="1">
      <alignment vertical="center"/>
    </xf>
    <xf numFmtId="3" fontId="39" fillId="0" borderId="5" xfId="0" applyNumberFormat="1" applyFont="1" applyBorder="1" applyAlignment="1">
      <alignment horizontal="right" vertical="center"/>
    </xf>
    <xf numFmtId="3" fontId="11" fillId="0" borderId="5" xfId="0" applyNumberFormat="1" applyFont="1" applyBorder="1" applyAlignment="1">
      <alignment vertical="center"/>
    </xf>
    <xf numFmtId="0" fontId="12" fillId="7" borderId="5" xfId="7" applyFont="1" applyFill="1" applyBorder="1" applyAlignment="1">
      <alignment horizontal="left" vertical="center" wrapText="1"/>
    </xf>
    <xf numFmtId="166" fontId="39" fillId="0" borderId="5" xfId="28" applyNumberFormat="1" applyFont="1" applyBorder="1" applyAlignment="1">
      <alignment horizontal="right" vertical="center" wrapText="1"/>
    </xf>
    <xf numFmtId="0" fontId="53" fillId="0" borderId="5" xfId="0" applyFont="1" applyBorder="1" applyAlignment="1">
      <alignment horizontal="center" vertical="center" wrapText="1"/>
    </xf>
    <xf numFmtId="0" fontId="22" fillId="0" borderId="0" xfId="0" applyFont="1"/>
    <xf numFmtId="49" fontId="22" fillId="0" borderId="5" xfId="1" applyNumberFormat="1" applyFont="1" applyBorder="1" applyAlignment="1">
      <alignment horizontal="center" vertical="center" wrapText="1"/>
    </xf>
    <xf numFmtId="0" fontId="12" fillId="0" borderId="5" xfId="1" applyFont="1" applyBorder="1" applyAlignment="1" applyProtection="1">
      <alignment horizontal="left" vertical="center" wrapText="1"/>
      <protection locked="0"/>
    </xf>
    <xf numFmtId="49" fontId="53" fillId="0" borderId="5" xfId="1" applyNumberFormat="1" applyFont="1" applyBorder="1" applyAlignment="1">
      <alignment horizontal="center" vertical="center" wrapText="1"/>
    </xf>
    <xf numFmtId="0" fontId="12" fillId="2" borderId="5" xfId="1" applyFont="1" applyFill="1" applyBorder="1" applyAlignment="1" applyProtection="1">
      <alignment horizontal="left" vertical="center" wrapText="1"/>
      <protection locked="0"/>
    </xf>
    <xf numFmtId="0" fontId="11" fillId="0" borderId="0" xfId="1" applyNumberFormat="1" applyFont="1" applyFill="1" applyAlignment="1" applyProtection="1">
      <alignment vertical="center" wrapText="1"/>
      <protection locked="0"/>
    </xf>
    <xf numFmtId="0" fontId="11" fillId="0" borderId="5" xfId="1" applyFont="1" applyFill="1" applyBorder="1" applyAlignment="1">
      <alignment horizontal="center" vertical="center" wrapText="1"/>
    </xf>
    <xf numFmtId="0" fontId="11" fillId="0" borderId="5" xfId="5" applyFont="1" applyFill="1" applyBorder="1" applyAlignment="1">
      <alignment horizontal="center" vertical="center" wrapText="1"/>
    </xf>
    <xf numFmtId="0" fontId="11" fillId="0" borderId="5" xfId="5" applyFont="1" applyFill="1" applyBorder="1" applyAlignment="1">
      <alignment horizontal="left" vertical="center" wrapText="1"/>
    </xf>
    <xf numFmtId="0" fontId="12" fillId="0" borderId="5" xfId="5" applyFont="1" applyFill="1" applyBorder="1" applyAlignment="1">
      <alignment horizontal="center" vertical="center" wrapText="1"/>
    </xf>
    <xf numFmtId="0" fontId="12" fillId="0" borderId="5" xfId="5" applyFont="1" applyFill="1" applyBorder="1" applyAlignment="1">
      <alignment horizontal="left" vertical="center" wrapText="1"/>
    </xf>
    <xf numFmtId="49" fontId="12" fillId="0" borderId="5" xfId="1" applyNumberFormat="1" applyFont="1" applyFill="1" applyBorder="1" applyAlignment="1">
      <alignment vertical="center" wrapText="1"/>
    </xf>
    <xf numFmtId="49" fontId="12" fillId="0" borderId="5" xfId="1" applyNumberFormat="1" applyFont="1" applyFill="1" applyBorder="1" applyAlignment="1">
      <alignment horizontal="center" vertical="center" wrapText="1"/>
    </xf>
    <xf numFmtId="0" fontId="51" fillId="0" borderId="0" xfId="1" applyNumberFormat="1" applyFont="1" applyFill="1" applyAlignment="1" applyProtection="1">
      <alignment vertical="center" wrapText="1"/>
      <protection locked="0"/>
    </xf>
    <xf numFmtId="49" fontId="55" fillId="0" borderId="5"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7" fillId="0" borderId="5" xfId="10" applyFont="1" applyFill="1" applyBorder="1" applyAlignment="1">
      <alignment horizontal="center" vertical="center"/>
    </xf>
    <xf numFmtId="49" fontId="55" fillId="0" borderId="1" xfId="1" applyNumberFormat="1" applyFont="1" applyFill="1" applyBorder="1" applyAlignment="1">
      <alignment horizontal="center" vertical="center" wrapText="1"/>
    </xf>
    <xf numFmtId="49" fontId="55" fillId="0" borderId="6"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49" fontId="59" fillId="0" borderId="5" xfId="1" applyNumberFormat="1" applyFont="1" applyFill="1" applyBorder="1" applyAlignment="1">
      <alignment horizontal="center" vertical="center" wrapText="1"/>
    </xf>
    <xf numFmtId="49" fontId="56" fillId="0" borderId="5"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2" borderId="5" xfId="0" applyFont="1" applyFill="1" applyBorder="1" applyAlignment="1">
      <alignment horizontal="center" vertical="center"/>
    </xf>
    <xf numFmtId="1" fontId="22" fillId="0" borderId="5" xfId="0" applyNumberFormat="1" applyFont="1" applyFill="1" applyBorder="1" applyAlignment="1">
      <alignment horizontal="left" vertical="center"/>
    </xf>
    <xf numFmtId="1" fontId="54" fillId="0" borderId="5" xfId="0" applyNumberFormat="1" applyFont="1" applyFill="1" applyBorder="1" applyAlignment="1">
      <alignment horizontal="center" vertical="center"/>
    </xf>
    <xf numFmtId="1" fontId="22"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0" fontId="55" fillId="0" borderId="1" xfId="0" applyFont="1" applyFill="1" applyBorder="1" applyAlignment="1">
      <alignment horizontal="center" vertical="center"/>
    </xf>
    <xf numFmtId="0" fontId="55" fillId="0" borderId="6" xfId="0" applyFont="1" applyFill="1" applyBorder="1" applyAlignment="1">
      <alignment horizontal="center" vertical="center"/>
    </xf>
    <xf numFmtId="1" fontId="58" fillId="0"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56" fillId="0" borderId="5" xfId="0" applyFont="1" applyFill="1" applyBorder="1" applyAlignment="1">
      <alignment horizontal="center" vertical="center"/>
    </xf>
    <xf numFmtId="0" fontId="13" fillId="0" borderId="9" xfId="1" applyNumberFormat="1" applyFont="1" applyFill="1" applyBorder="1" applyAlignment="1">
      <alignment horizontal="center" vertical="center" wrapText="1"/>
    </xf>
    <xf numFmtId="0" fontId="41" fillId="0" borderId="11" xfId="1" applyNumberFormat="1" applyFont="1" applyFill="1" applyBorder="1" applyAlignment="1">
      <alignment horizontal="center" vertical="center" wrapText="1"/>
    </xf>
    <xf numFmtId="0" fontId="60" fillId="0" borderId="5" xfId="1" applyNumberFormat="1" applyFont="1" applyFill="1" applyBorder="1" applyAlignment="1">
      <alignment horizontal="center" vertical="center" wrapText="1"/>
    </xf>
    <xf numFmtId="0" fontId="61" fillId="0" borderId="5" xfId="0" applyFont="1" applyBorder="1" applyAlignment="1">
      <alignment horizontal="justify" vertical="center" wrapText="1"/>
    </xf>
    <xf numFmtId="0" fontId="60" fillId="0" borderId="5" xfId="1" applyNumberFormat="1" applyFont="1" applyFill="1" applyBorder="1" applyAlignment="1">
      <alignment vertical="center" wrapText="1"/>
    </xf>
    <xf numFmtId="0" fontId="62" fillId="0" borderId="5" xfId="0" applyFont="1" applyBorder="1" applyAlignment="1">
      <alignment vertical="center"/>
    </xf>
    <xf numFmtId="0" fontId="61" fillId="0" borderId="5" xfId="0" applyFont="1" applyBorder="1"/>
    <xf numFmtId="0" fontId="61" fillId="0" borderId="5" xfId="0" applyFont="1" applyBorder="1" applyAlignment="1">
      <alignment horizontal="center" vertical="center" wrapText="1"/>
    </xf>
    <xf numFmtId="9" fontId="61" fillId="0" borderId="5" xfId="0" applyNumberFormat="1" applyFont="1" applyBorder="1" applyAlignment="1">
      <alignment horizontal="center" vertical="center" wrapText="1"/>
    </xf>
    <xf numFmtId="0" fontId="61" fillId="0" borderId="5" xfId="0" applyFont="1" applyBorder="1" applyAlignment="1">
      <alignment horizontal="center" vertical="center"/>
    </xf>
    <xf numFmtId="0" fontId="63" fillId="0" borderId="5" xfId="0" applyFont="1" applyBorder="1" applyAlignment="1">
      <alignment horizontal="center" vertical="center" wrapText="1"/>
    </xf>
    <xf numFmtId="0" fontId="39" fillId="0" borderId="0" xfId="1" applyNumberFormat="1" applyFont="1" applyFill="1" applyBorder="1" applyAlignment="1" applyProtection="1">
      <alignment vertical="center" wrapText="1"/>
      <protection locked="0"/>
    </xf>
    <xf numFmtId="0" fontId="26" fillId="0" borderId="5" xfId="1" applyFont="1" applyFill="1" applyBorder="1" applyAlignment="1">
      <alignment horizontal="center" vertical="center" wrapText="1"/>
    </xf>
    <xf numFmtId="0" fontId="39" fillId="0" borderId="0" xfId="1"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39" fillId="0" borderId="0" xfId="1" applyNumberFormat="1" applyFont="1" applyFill="1" applyBorder="1" applyAlignment="1" applyProtection="1">
      <alignment horizontal="center" vertical="center" wrapText="1"/>
      <protection locked="0"/>
    </xf>
    <xf numFmtId="0" fontId="0" fillId="0" borderId="0" xfId="0" applyFill="1"/>
    <xf numFmtId="0" fontId="52" fillId="0" borderId="0" xfId="0" applyFont="1" applyFill="1"/>
    <xf numFmtId="0" fontId="20" fillId="0" borderId="0" xfId="0" applyFont="1" applyFill="1" applyAlignment="1"/>
    <xf numFmtId="0" fontId="0" fillId="0" borderId="0" xfId="0" applyFont="1" applyFill="1"/>
    <xf numFmtId="0" fontId="55" fillId="0" borderId="14" xfId="0" applyFont="1" applyFill="1" applyBorder="1" applyAlignment="1">
      <alignment horizontal="center" vertical="center"/>
    </xf>
    <xf numFmtId="49" fontId="55" fillId="0" borderId="14" xfId="0" applyNumberFormat="1" applyFont="1" applyFill="1" applyBorder="1" applyAlignment="1">
      <alignment horizontal="center" vertical="center" wrapText="1"/>
    </xf>
    <xf numFmtId="0" fontId="55"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6" fillId="0" borderId="5" xfId="0" applyFont="1" applyFill="1" applyBorder="1" applyAlignment="1">
      <alignment horizontal="center" vertical="center" wrapText="1"/>
    </xf>
    <xf numFmtId="10" fontId="8" fillId="0" borderId="5" xfId="0" applyNumberFormat="1" applyFont="1" applyFill="1" applyBorder="1" applyAlignment="1">
      <alignment horizontal="center" vertical="center" wrapText="1"/>
    </xf>
    <xf numFmtId="165" fontId="57" fillId="0" borderId="5" xfId="1" applyNumberFormat="1" applyFont="1" applyFill="1" applyBorder="1" applyAlignment="1">
      <alignment horizontal="center" vertical="center" wrapText="1"/>
    </xf>
    <xf numFmtId="0" fontId="11" fillId="5" borderId="5" xfId="5" applyFont="1" applyFill="1" applyBorder="1" applyAlignment="1">
      <alignment horizontal="center" vertical="center" wrapText="1"/>
    </xf>
    <xf numFmtId="0" fontId="0" fillId="0" borderId="0" xfId="0" applyFont="1"/>
    <xf numFmtId="0" fontId="52" fillId="0" borderId="0" xfId="0" applyFont="1"/>
    <xf numFmtId="0" fontId="5" fillId="0" borderId="5" xfId="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5" xfId="0" applyFont="1" applyFill="1" applyBorder="1" applyAlignment="1">
      <alignment horizontal="left" vertical="center" wrapText="1"/>
    </xf>
    <xf numFmtId="0" fontId="22" fillId="2" borderId="5" xfId="0" applyFont="1" applyFill="1" applyBorder="1" applyAlignment="1">
      <alignment horizontal="center" vertical="center" wrapText="1"/>
    </xf>
    <xf numFmtId="0" fontId="22" fillId="0" borderId="5" xfId="0" applyFont="1" applyBorder="1" applyAlignment="1">
      <alignment horizontal="justify" vertical="center" wrapText="1"/>
    </xf>
    <xf numFmtId="0" fontId="20" fillId="0" borderId="5" xfId="0" applyFont="1" applyBorder="1" applyAlignment="1">
      <alignment vertical="center"/>
    </xf>
    <xf numFmtId="0" fontId="3" fillId="0" borderId="0" xfId="1" applyNumberFormat="1" applyFont="1" applyFill="1" applyAlignment="1">
      <alignment horizontal="center" vertical="center" wrapText="1"/>
    </xf>
    <xf numFmtId="0" fontId="5" fillId="0" borderId="1"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64" fillId="0" borderId="9" xfId="1" applyNumberFormat="1" applyFont="1" applyFill="1" applyBorder="1" applyAlignment="1">
      <alignment horizontal="center" vertical="center" wrapText="1"/>
    </xf>
    <xf numFmtId="0" fontId="20" fillId="0" borderId="9"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49" fontId="12" fillId="2" borderId="6" xfId="1" applyNumberFormat="1" applyFont="1" applyFill="1" applyBorder="1" applyAlignment="1">
      <alignment horizontal="center" vertical="center" wrapText="1"/>
    </xf>
    <xf numFmtId="49" fontId="12" fillId="2" borderId="7" xfId="1" applyNumberFormat="1" applyFont="1" applyFill="1" applyBorder="1" applyAlignment="1">
      <alignment horizontal="center" vertical="center" wrapText="1"/>
    </xf>
    <xf numFmtId="0" fontId="13" fillId="0" borderId="0" xfId="1" applyNumberFormat="1" applyFont="1" applyFill="1" applyAlignment="1">
      <alignment horizontal="center" vertical="center" wrapText="1"/>
    </xf>
    <xf numFmtId="0" fontId="5" fillId="0" borderId="5" xfId="1" applyFont="1" applyFill="1" applyBorder="1" applyAlignment="1">
      <alignment horizontal="center" vertical="center" wrapText="1"/>
    </xf>
    <xf numFmtId="0" fontId="41" fillId="0" borderId="0"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wrapText="1"/>
    </xf>
    <xf numFmtId="0" fontId="60" fillId="0" borderId="0" xfId="1" applyNumberFormat="1" applyFont="1" applyFill="1" applyAlignment="1">
      <alignment horizontal="center" vertical="center" wrapText="1"/>
    </xf>
    <xf numFmtId="0" fontId="11" fillId="2" borderId="0" xfId="0" applyFont="1" applyFill="1" applyBorder="1" applyAlignment="1">
      <alignment horizontal="center"/>
    </xf>
    <xf numFmtId="0" fontId="29" fillId="2" borderId="0" xfId="1"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5" xfId="0" applyFont="1" applyFill="1" applyBorder="1" applyAlignment="1">
      <alignment horizontal="left" vertical="center" wrapText="1"/>
    </xf>
    <xf numFmtId="0" fontId="31" fillId="2" borderId="2" xfId="0" applyFont="1" applyFill="1" applyBorder="1" applyAlignment="1">
      <alignment horizontal="center"/>
    </xf>
    <xf numFmtId="0" fontId="31" fillId="2" borderId="3" xfId="0" applyFont="1" applyFill="1" applyBorder="1" applyAlignment="1">
      <alignment horizontal="center"/>
    </xf>
    <xf numFmtId="0" fontId="31" fillId="2" borderId="9" xfId="0" applyFont="1" applyFill="1" applyBorder="1" applyAlignment="1">
      <alignment horizontal="center"/>
    </xf>
    <xf numFmtId="0" fontId="22" fillId="2" borderId="0" xfId="0" applyFont="1" applyFill="1" applyAlignment="1">
      <alignment horizontal="center"/>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1" fillId="2" borderId="0" xfId="0" applyFont="1" applyFill="1" applyAlignment="1">
      <alignment horizontal="center"/>
    </xf>
    <xf numFmtId="0" fontId="11" fillId="2" borderId="0" xfId="0" applyFont="1" applyFill="1" applyAlignment="1">
      <alignment horizontal="center" vertical="center"/>
    </xf>
    <xf numFmtId="0" fontId="39"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31" fillId="0" borderId="0" xfId="0" applyFont="1" applyAlignment="1">
      <alignment horizontal="center"/>
    </xf>
    <xf numFmtId="0" fontId="13" fillId="0" borderId="0" xfId="0" applyFont="1" applyAlignment="1">
      <alignment horizontal="center" vertical="center"/>
    </xf>
    <xf numFmtId="0" fontId="64" fillId="0" borderId="0" xfId="0" applyFont="1" applyAlignment="1">
      <alignment horizontal="center"/>
    </xf>
    <xf numFmtId="0" fontId="39" fillId="0" borderId="1" xfId="0" applyFont="1" applyBorder="1" applyAlignment="1">
      <alignment horizontal="left" vertical="center" wrapText="1"/>
    </xf>
    <xf numFmtId="0" fontId="39" fillId="0" borderId="6" xfId="0" applyFont="1" applyBorder="1" applyAlignment="1">
      <alignment horizontal="left" vertical="center" wrapText="1"/>
    </xf>
    <xf numFmtId="0" fontId="11" fillId="0" borderId="0" xfId="0" applyFont="1" applyAlignment="1">
      <alignment horizontal="center"/>
    </xf>
    <xf numFmtId="0" fontId="30" fillId="0" borderId="0" xfId="0" applyFont="1" applyAlignment="1">
      <alignment horizontal="center" vertical="center" wrapText="1"/>
    </xf>
    <xf numFmtId="0" fontId="65" fillId="0" borderId="0" xfId="1" applyFont="1" applyAlignment="1">
      <alignment horizontal="center" vertical="center" wrapText="1"/>
    </xf>
    <xf numFmtId="0" fontId="39" fillId="0" borderId="9" xfId="0" applyFont="1" applyBorder="1" applyAlignment="1">
      <alignment horizontal="right" vertical="center"/>
    </xf>
    <xf numFmtId="0" fontId="46" fillId="0" borderId="1" xfId="0" applyFont="1" applyBorder="1" applyAlignment="1">
      <alignment horizontal="left" vertical="center" wrapText="1"/>
    </xf>
    <xf numFmtId="0" fontId="46" fillId="0" borderId="6" xfId="0" applyFont="1" applyBorder="1" applyAlignment="1">
      <alignment horizontal="left" vertical="center" wrapText="1"/>
    </xf>
    <xf numFmtId="0" fontId="12" fillId="7" borderId="5" xfId="7" applyFont="1" applyFill="1" applyBorder="1" applyAlignment="1">
      <alignment horizontal="center" vertical="center" wrapText="1"/>
    </xf>
    <xf numFmtId="0" fontId="12" fillId="7" borderId="1" xfId="7" applyFont="1" applyFill="1" applyBorder="1" applyAlignment="1">
      <alignment horizontal="center" vertical="center" wrapText="1"/>
    </xf>
    <xf numFmtId="0" fontId="12" fillId="7" borderId="6" xfId="7" applyFont="1" applyFill="1" applyBorder="1" applyAlignment="1">
      <alignment horizontal="center" vertical="center" wrapText="1"/>
    </xf>
    <xf numFmtId="0" fontId="39" fillId="2" borderId="1" xfId="0" applyFont="1" applyFill="1" applyBorder="1" applyAlignment="1">
      <alignment horizontal="left" vertical="center"/>
    </xf>
    <xf numFmtId="0" fontId="39" fillId="2" borderId="6" xfId="0" applyFont="1" applyFill="1" applyBorder="1" applyAlignment="1">
      <alignment horizontal="left" vertical="center"/>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2" borderId="1" xfId="0" quotePrefix="1" applyFont="1" applyFill="1" applyBorder="1" applyAlignment="1">
      <alignment horizontal="left" vertical="center" wrapText="1"/>
    </xf>
    <xf numFmtId="0" fontId="12" fillId="2" borderId="6" xfId="0" quotePrefix="1" applyFont="1" applyFill="1" applyBorder="1" applyAlignment="1">
      <alignment horizontal="left" vertical="center" wrapText="1"/>
    </xf>
    <xf numFmtId="3" fontId="12" fillId="2" borderId="1" xfId="0" applyNumberFormat="1" applyFont="1" applyFill="1" applyBorder="1" applyAlignment="1">
      <alignment horizontal="right" vertical="center"/>
    </xf>
    <xf numFmtId="3" fontId="12" fillId="2" borderId="6" xfId="0" applyNumberFormat="1" applyFont="1" applyFill="1" applyBorder="1" applyAlignment="1">
      <alignment horizontal="right" vertical="center"/>
    </xf>
    <xf numFmtId="0" fontId="51" fillId="0" borderId="0" xfId="1" applyNumberFormat="1" applyFont="1" applyFill="1" applyAlignment="1" applyProtection="1">
      <alignment horizontal="center" vertical="center" wrapText="1"/>
      <protection locked="0"/>
    </xf>
    <xf numFmtId="0" fontId="39" fillId="0" borderId="0" xfId="1" applyNumberFormat="1" applyFont="1" applyFill="1" applyBorder="1" applyAlignment="1" applyProtection="1">
      <alignment horizontal="center" vertical="center" wrapText="1"/>
      <protection locked="0"/>
    </xf>
    <xf numFmtId="0" fontId="20" fillId="0" borderId="0" xfId="0" applyFont="1" applyFill="1" applyAlignment="1">
      <alignment horizontal="center"/>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6" xfId="5" applyFont="1" applyFill="1" applyBorder="1" applyAlignment="1">
      <alignment horizontal="center" vertical="center" wrapText="1"/>
    </xf>
    <xf numFmtId="0" fontId="11" fillId="0" borderId="0" xfId="1" applyNumberFormat="1" applyFont="1" applyFill="1" applyAlignment="1" applyProtection="1">
      <alignment horizontal="center" vertical="center" wrapText="1"/>
      <protection locked="0"/>
    </xf>
    <xf numFmtId="0" fontId="11" fillId="0" borderId="5" xfId="1" applyFont="1" applyFill="1" applyBorder="1" applyAlignment="1">
      <alignment horizontal="center" vertical="center" wrapText="1"/>
    </xf>
    <xf numFmtId="0" fontId="20" fillId="0" borderId="0" xfId="0" applyFont="1" applyAlignment="1">
      <alignment horizontal="center"/>
    </xf>
    <xf numFmtId="0" fontId="11" fillId="5" borderId="1" xfId="5" applyFont="1" applyFill="1" applyBorder="1" applyAlignment="1">
      <alignment horizontal="center" vertical="center" wrapText="1"/>
    </xf>
    <xf numFmtId="0" fontId="11" fillId="5" borderId="6" xfId="5" applyFont="1" applyFill="1" applyBorder="1" applyAlignment="1">
      <alignment horizontal="center" vertical="center" wrapText="1"/>
    </xf>
  </cellXfs>
  <cellStyles count="30">
    <cellStyle name="CExplanatory Text" xfId="17"/>
    <cellStyle name="Comma" xfId="28" builtinId="3"/>
    <cellStyle name="Comma 16 3 2" xfId="15"/>
    <cellStyle name="Comma 2" xfId="3"/>
    <cellStyle name="Comma 2 2" xfId="14"/>
    <cellStyle name="Comma 2 4 3 3" xfId="13"/>
    <cellStyle name="Comma 3" xfId="4"/>
    <cellStyle name="Comma 3 2" xfId="2"/>
    <cellStyle name="Comma 4" xfId="12"/>
    <cellStyle name="Comma 5" xfId="11"/>
    <cellStyle name="Comma 6" xfId="16"/>
    <cellStyle name="Ledger 17 x 11 in" xfId="1"/>
    <cellStyle name="Normal" xfId="0" builtinId="0"/>
    <cellStyle name="Normal 2" xfId="5"/>
    <cellStyle name="Normal 2 2" xfId="6"/>
    <cellStyle name="Normal 2 2 2" xfId="20"/>
    <cellStyle name="Normal 2 3" xfId="7"/>
    <cellStyle name="Normal 2 3 2" xfId="21"/>
    <cellStyle name="Normal 2 4" xfId="19"/>
    <cellStyle name="Normal 2_197 - 7. Phu bieu_ 5 kem theo Bao cao NTM gan voi TCCNNN nam 2018 phuc vu KH va BC nam" xfId="22"/>
    <cellStyle name="Normal 3" xfId="8"/>
    <cellStyle name="Normal 3 2" xfId="9"/>
    <cellStyle name="Normal 3 3" xfId="23"/>
    <cellStyle name="Normal 4" xfId="10"/>
    <cellStyle name="Normal 5" xfId="18"/>
    <cellStyle name="Normal 6" xfId="29"/>
    <cellStyle name="Normal 8" xfId="24"/>
    <cellStyle name="Percent 2" xfId="25"/>
    <cellStyle name="Percent 3" xfId="26"/>
    <cellStyle name="Style 1"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tabSelected="1" workbookViewId="0">
      <selection activeCell="C42" sqref="C42"/>
    </sheetView>
  </sheetViews>
  <sheetFormatPr defaultColWidth="11.42578125" defaultRowHeight="12.75" x14ac:dyDescent="0.2"/>
  <cols>
    <col min="1" max="1" width="3.42578125" style="1" customWidth="1"/>
    <col min="2" max="2" width="16" style="1" customWidth="1"/>
    <col min="3" max="3" width="20.42578125" style="1" customWidth="1"/>
    <col min="4" max="5" width="7.85546875" style="1" bestFit="1" customWidth="1"/>
    <col min="6" max="7" width="6.5703125" style="1" customWidth="1"/>
    <col min="8" max="8" width="7.42578125" style="1" customWidth="1"/>
    <col min="9" max="10" width="7.85546875" style="1" bestFit="1" customWidth="1"/>
    <col min="11" max="11" width="6.5703125" style="1" customWidth="1"/>
    <col min="12" max="12" width="8.85546875" style="1" customWidth="1"/>
    <col min="13" max="13" width="7.85546875" style="1" customWidth="1"/>
    <col min="14" max="14" width="6.5703125" style="1" customWidth="1"/>
    <col min="15" max="16" width="8.42578125" style="1" customWidth="1"/>
    <col min="17" max="19" width="6.5703125" style="1" customWidth="1"/>
    <col min="20" max="20" width="8" style="1" customWidth="1"/>
    <col min="21" max="24" width="6.5703125" style="1" customWidth="1"/>
    <col min="25" max="28" width="9.140625" style="1" hidden="1" customWidth="1"/>
    <col min="29" max="257" width="11.42578125" style="1"/>
    <col min="258" max="258" width="3.42578125" style="1" customWidth="1"/>
    <col min="259" max="259" width="16" style="1" customWidth="1"/>
    <col min="260" max="280" width="6.5703125" style="1" customWidth="1"/>
    <col min="281" max="284" width="0" style="1" hidden="1" customWidth="1"/>
    <col min="285" max="513" width="11.42578125" style="1"/>
    <col min="514" max="514" width="3.42578125" style="1" customWidth="1"/>
    <col min="515" max="515" width="16" style="1" customWidth="1"/>
    <col min="516" max="536" width="6.5703125" style="1" customWidth="1"/>
    <col min="537" max="540" width="0" style="1" hidden="1" customWidth="1"/>
    <col min="541" max="769" width="11.42578125" style="1"/>
    <col min="770" max="770" width="3.42578125" style="1" customWidth="1"/>
    <col min="771" max="771" width="16" style="1" customWidth="1"/>
    <col min="772" max="792" width="6.5703125" style="1" customWidth="1"/>
    <col min="793" max="796" width="0" style="1" hidden="1" customWidth="1"/>
    <col min="797" max="1025" width="11.42578125" style="1"/>
    <col min="1026" max="1026" width="3.42578125" style="1" customWidth="1"/>
    <col min="1027" max="1027" width="16" style="1" customWidth="1"/>
    <col min="1028" max="1048" width="6.5703125" style="1" customWidth="1"/>
    <col min="1049" max="1052" width="0" style="1" hidden="1" customWidth="1"/>
    <col min="1053" max="1281" width="11.42578125" style="1"/>
    <col min="1282" max="1282" width="3.42578125" style="1" customWidth="1"/>
    <col min="1283" max="1283" width="16" style="1" customWidth="1"/>
    <col min="1284" max="1304" width="6.5703125" style="1" customWidth="1"/>
    <col min="1305" max="1308" width="0" style="1" hidden="1" customWidth="1"/>
    <col min="1309" max="1537" width="11.42578125" style="1"/>
    <col min="1538" max="1538" width="3.42578125" style="1" customWidth="1"/>
    <col min="1539" max="1539" width="16" style="1" customWidth="1"/>
    <col min="1540" max="1560" width="6.5703125" style="1" customWidth="1"/>
    <col min="1561" max="1564" width="0" style="1" hidden="1" customWidth="1"/>
    <col min="1565" max="1793" width="11.42578125" style="1"/>
    <col min="1794" max="1794" width="3.42578125" style="1" customWidth="1"/>
    <col min="1795" max="1795" width="16" style="1" customWidth="1"/>
    <col min="1796" max="1816" width="6.5703125" style="1" customWidth="1"/>
    <col min="1817" max="1820" width="0" style="1" hidden="1" customWidth="1"/>
    <col min="1821" max="2049" width="11.42578125" style="1"/>
    <col min="2050" max="2050" width="3.42578125" style="1" customWidth="1"/>
    <col min="2051" max="2051" width="16" style="1" customWidth="1"/>
    <col min="2052" max="2072" width="6.5703125" style="1" customWidth="1"/>
    <col min="2073" max="2076" width="0" style="1" hidden="1" customWidth="1"/>
    <col min="2077" max="2305" width="11.42578125" style="1"/>
    <col min="2306" max="2306" width="3.42578125" style="1" customWidth="1"/>
    <col min="2307" max="2307" width="16" style="1" customWidth="1"/>
    <col min="2308" max="2328" width="6.5703125" style="1" customWidth="1"/>
    <col min="2329" max="2332" width="0" style="1" hidden="1" customWidth="1"/>
    <col min="2333" max="2561" width="11.42578125" style="1"/>
    <col min="2562" max="2562" width="3.42578125" style="1" customWidth="1"/>
    <col min="2563" max="2563" width="16" style="1" customWidth="1"/>
    <col min="2564" max="2584" width="6.5703125" style="1" customWidth="1"/>
    <col min="2585" max="2588" width="0" style="1" hidden="1" customWidth="1"/>
    <col min="2589" max="2817" width="11.42578125" style="1"/>
    <col min="2818" max="2818" width="3.42578125" style="1" customWidth="1"/>
    <col min="2819" max="2819" width="16" style="1" customWidth="1"/>
    <col min="2820" max="2840" width="6.5703125" style="1" customWidth="1"/>
    <col min="2841" max="2844" width="0" style="1" hidden="1" customWidth="1"/>
    <col min="2845" max="3073" width="11.42578125" style="1"/>
    <col min="3074" max="3074" width="3.42578125" style="1" customWidth="1"/>
    <col min="3075" max="3075" width="16" style="1" customWidth="1"/>
    <col min="3076" max="3096" width="6.5703125" style="1" customWidth="1"/>
    <col min="3097" max="3100" width="0" style="1" hidden="1" customWidth="1"/>
    <col min="3101" max="3329" width="11.42578125" style="1"/>
    <col min="3330" max="3330" width="3.42578125" style="1" customWidth="1"/>
    <col min="3331" max="3331" width="16" style="1" customWidth="1"/>
    <col min="3332" max="3352" width="6.5703125" style="1" customWidth="1"/>
    <col min="3353" max="3356" width="0" style="1" hidden="1" customWidth="1"/>
    <col min="3357" max="3585" width="11.42578125" style="1"/>
    <col min="3586" max="3586" width="3.42578125" style="1" customWidth="1"/>
    <col min="3587" max="3587" width="16" style="1" customWidth="1"/>
    <col min="3588" max="3608" width="6.5703125" style="1" customWidth="1"/>
    <col min="3609" max="3612" width="0" style="1" hidden="1" customWidth="1"/>
    <col min="3613" max="3841" width="11.42578125" style="1"/>
    <col min="3842" max="3842" width="3.42578125" style="1" customWidth="1"/>
    <col min="3843" max="3843" width="16" style="1" customWidth="1"/>
    <col min="3844" max="3864" width="6.5703125" style="1" customWidth="1"/>
    <col min="3865" max="3868" width="0" style="1" hidden="1" customWidth="1"/>
    <col min="3869" max="4097" width="11.42578125" style="1"/>
    <col min="4098" max="4098" width="3.42578125" style="1" customWidth="1"/>
    <col min="4099" max="4099" width="16" style="1" customWidth="1"/>
    <col min="4100" max="4120" width="6.5703125" style="1" customWidth="1"/>
    <col min="4121" max="4124" width="0" style="1" hidden="1" customWidth="1"/>
    <col min="4125" max="4353" width="11.42578125" style="1"/>
    <col min="4354" max="4354" width="3.42578125" style="1" customWidth="1"/>
    <col min="4355" max="4355" width="16" style="1" customWidth="1"/>
    <col min="4356" max="4376" width="6.5703125" style="1" customWidth="1"/>
    <col min="4377" max="4380" width="0" style="1" hidden="1" customWidth="1"/>
    <col min="4381" max="4609" width="11.42578125" style="1"/>
    <col min="4610" max="4610" width="3.42578125" style="1" customWidth="1"/>
    <col min="4611" max="4611" width="16" style="1" customWidth="1"/>
    <col min="4612" max="4632" width="6.5703125" style="1" customWidth="1"/>
    <col min="4633" max="4636" width="0" style="1" hidden="1" customWidth="1"/>
    <col min="4637" max="4865" width="11.42578125" style="1"/>
    <col min="4866" max="4866" width="3.42578125" style="1" customWidth="1"/>
    <col min="4867" max="4867" width="16" style="1" customWidth="1"/>
    <col min="4868" max="4888" width="6.5703125" style="1" customWidth="1"/>
    <col min="4889" max="4892" width="0" style="1" hidden="1" customWidth="1"/>
    <col min="4893" max="5121" width="11.42578125" style="1"/>
    <col min="5122" max="5122" width="3.42578125" style="1" customWidth="1"/>
    <col min="5123" max="5123" width="16" style="1" customWidth="1"/>
    <col min="5124" max="5144" width="6.5703125" style="1" customWidth="1"/>
    <col min="5145" max="5148" width="0" style="1" hidden="1" customWidth="1"/>
    <col min="5149" max="5377" width="11.42578125" style="1"/>
    <col min="5378" max="5378" width="3.42578125" style="1" customWidth="1"/>
    <col min="5379" max="5379" width="16" style="1" customWidth="1"/>
    <col min="5380" max="5400" width="6.5703125" style="1" customWidth="1"/>
    <col min="5401" max="5404" width="0" style="1" hidden="1" customWidth="1"/>
    <col min="5405" max="5633" width="11.42578125" style="1"/>
    <col min="5634" max="5634" width="3.42578125" style="1" customWidth="1"/>
    <col min="5635" max="5635" width="16" style="1" customWidth="1"/>
    <col min="5636" max="5656" width="6.5703125" style="1" customWidth="1"/>
    <col min="5657" max="5660" width="0" style="1" hidden="1" customWidth="1"/>
    <col min="5661" max="5889" width="11.42578125" style="1"/>
    <col min="5890" max="5890" width="3.42578125" style="1" customWidth="1"/>
    <col min="5891" max="5891" width="16" style="1" customWidth="1"/>
    <col min="5892" max="5912" width="6.5703125" style="1" customWidth="1"/>
    <col min="5913" max="5916" width="0" style="1" hidden="1" customWidth="1"/>
    <col min="5917" max="6145" width="11.42578125" style="1"/>
    <col min="6146" max="6146" width="3.42578125" style="1" customWidth="1"/>
    <col min="6147" max="6147" width="16" style="1" customWidth="1"/>
    <col min="6148" max="6168" width="6.5703125" style="1" customWidth="1"/>
    <col min="6169" max="6172" width="0" style="1" hidden="1" customWidth="1"/>
    <col min="6173" max="6401" width="11.42578125" style="1"/>
    <col min="6402" max="6402" width="3.42578125" style="1" customWidth="1"/>
    <col min="6403" max="6403" width="16" style="1" customWidth="1"/>
    <col min="6404" max="6424" width="6.5703125" style="1" customWidth="1"/>
    <col min="6425" max="6428" width="0" style="1" hidden="1" customWidth="1"/>
    <col min="6429" max="6657" width="11.42578125" style="1"/>
    <col min="6658" max="6658" width="3.42578125" style="1" customWidth="1"/>
    <col min="6659" max="6659" width="16" style="1" customWidth="1"/>
    <col min="6660" max="6680" width="6.5703125" style="1" customWidth="1"/>
    <col min="6681" max="6684" width="0" style="1" hidden="1" customWidth="1"/>
    <col min="6685" max="6913" width="11.42578125" style="1"/>
    <col min="6914" max="6914" width="3.42578125" style="1" customWidth="1"/>
    <col min="6915" max="6915" width="16" style="1" customWidth="1"/>
    <col min="6916" max="6936" width="6.5703125" style="1" customWidth="1"/>
    <col min="6937" max="6940" width="0" style="1" hidden="1" customWidth="1"/>
    <col min="6941" max="7169" width="11.42578125" style="1"/>
    <col min="7170" max="7170" width="3.42578125" style="1" customWidth="1"/>
    <col min="7171" max="7171" width="16" style="1" customWidth="1"/>
    <col min="7172" max="7192" width="6.5703125" style="1" customWidth="1"/>
    <col min="7193" max="7196" width="0" style="1" hidden="1" customWidth="1"/>
    <col min="7197" max="7425" width="11.42578125" style="1"/>
    <col min="7426" max="7426" width="3.42578125" style="1" customWidth="1"/>
    <col min="7427" max="7427" width="16" style="1" customWidth="1"/>
    <col min="7428" max="7448" width="6.5703125" style="1" customWidth="1"/>
    <col min="7449" max="7452" width="0" style="1" hidden="1" customWidth="1"/>
    <col min="7453" max="7681" width="11.42578125" style="1"/>
    <col min="7682" max="7682" width="3.42578125" style="1" customWidth="1"/>
    <col min="7683" max="7683" width="16" style="1" customWidth="1"/>
    <col min="7684" max="7704" width="6.5703125" style="1" customWidth="1"/>
    <col min="7705" max="7708" width="0" style="1" hidden="1" customWidth="1"/>
    <col min="7709" max="7937" width="11.42578125" style="1"/>
    <col min="7938" max="7938" width="3.42578125" style="1" customWidth="1"/>
    <col min="7939" max="7939" width="16" style="1" customWidth="1"/>
    <col min="7940" max="7960" width="6.5703125" style="1" customWidth="1"/>
    <col min="7961" max="7964" width="0" style="1" hidden="1" customWidth="1"/>
    <col min="7965" max="8193" width="11.42578125" style="1"/>
    <col min="8194" max="8194" width="3.42578125" style="1" customWidth="1"/>
    <col min="8195" max="8195" width="16" style="1" customWidth="1"/>
    <col min="8196" max="8216" width="6.5703125" style="1" customWidth="1"/>
    <col min="8217" max="8220" width="0" style="1" hidden="1" customWidth="1"/>
    <col min="8221" max="8449" width="11.42578125" style="1"/>
    <col min="8450" max="8450" width="3.42578125" style="1" customWidth="1"/>
    <col min="8451" max="8451" width="16" style="1" customWidth="1"/>
    <col min="8452" max="8472" width="6.5703125" style="1" customWidth="1"/>
    <col min="8473" max="8476" width="0" style="1" hidden="1" customWidth="1"/>
    <col min="8477" max="8705" width="11.42578125" style="1"/>
    <col min="8706" max="8706" width="3.42578125" style="1" customWidth="1"/>
    <col min="8707" max="8707" width="16" style="1" customWidth="1"/>
    <col min="8708" max="8728" width="6.5703125" style="1" customWidth="1"/>
    <col min="8729" max="8732" width="0" style="1" hidden="1" customWidth="1"/>
    <col min="8733" max="8961" width="11.42578125" style="1"/>
    <col min="8962" max="8962" width="3.42578125" style="1" customWidth="1"/>
    <col min="8963" max="8963" width="16" style="1" customWidth="1"/>
    <col min="8964" max="8984" width="6.5703125" style="1" customWidth="1"/>
    <col min="8985" max="8988" width="0" style="1" hidden="1" customWidth="1"/>
    <col min="8989" max="9217" width="11.42578125" style="1"/>
    <col min="9218" max="9218" width="3.42578125" style="1" customWidth="1"/>
    <col min="9219" max="9219" width="16" style="1" customWidth="1"/>
    <col min="9220" max="9240" width="6.5703125" style="1" customWidth="1"/>
    <col min="9241" max="9244" width="0" style="1" hidden="1" customWidth="1"/>
    <col min="9245" max="9473" width="11.42578125" style="1"/>
    <col min="9474" max="9474" width="3.42578125" style="1" customWidth="1"/>
    <col min="9475" max="9475" width="16" style="1" customWidth="1"/>
    <col min="9476" max="9496" width="6.5703125" style="1" customWidth="1"/>
    <col min="9497" max="9500" width="0" style="1" hidden="1" customWidth="1"/>
    <col min="9501" max="9729" width="11.42578125" style="1"/>
    <col min="9730" max="9730" width="3.42578125" style="1" customWidth="1"/>
    <col min="9731" max="9731" width="16" style="1" customWidth="1"/>
    <col min="9732" max="9752" width="6.5703125" style="1" customWidth="1"/>
    <col min="9753" max="9756" width="0" style="1" hidden="1" customWidth="1"/>
    <col min="9757" max="9985" width="11.42578125" style="1"/>
    <col min="9986" max="9986" width="3.42578125" style="1" customWidth="1"/>
    <col min="9987" max="9987" width="16" style="1" customWidth="1"/>
    <col min="9988" max="10008" width="6.5703125" style="1" customWidth="1"/>
    <col min="10009" max="10012" width="0" style="1" hidden="1" customWidth="1"/>
    <col min="10013" max="10241" width="11.42578125" style="1"/>
    <col min="10242" max="10242" width="3.42578125" style="1" customWidth="1"/>
    <col min="10243" max="10243" width="16" style="1" customWidth="1"/>
    <col min="10244" max="10264" width="6.5703125" style="1" customWidth="1"/>
    <col min="10265" max="10268" width="0" style="1" hidden="1" customWidth="1"/>
    <col min="10269" max="10497" width="11.42578125" style="1"/>
    <col min="10498" max="10498" width="3.42578125" style="1" customWidth="1"/>
    <col min="10499" max="10499" width="16" style="1" customWidth="1"/>
    <col min="10500" max="10520" width="6.5703125" style="1" customWidth="1"/>
    <col min="10521" max="10524" width="0" style="1" hidden="1" customWidth="1"/>
    <col min="10525" max="10753" width="11.42578125" style="1"/>
    <col min="10754" max="10754" width="3.42578125" style="1" customWidth="1"/>
    <col min="10755" max="10755" width="16" style="1" customWidth="1"/>
    <col min="10756" max="10776" width="6.5703125" style="1" customWidth="1"/>
    <col min="10777" max="10780" width="0" style="1" hidden="1" customWidth="1"/>
    <col min="10781" max="11009" width="11.42578125" style="1"/>
    <col min="11010" max="11010" width="3.42578125" style="1" customWidth="1"/>
    <col min="11011" max="11011" width="16" style="1" customWidth="1"/>
    <col min="11012" max="11032" width="6.5703125" style="1" customWidth="1"/>
    <col min="11033" max="11036" width="0" style="1" hidden="1" customWidth="1"/>
    <col min="11037" max="11265" width="11.42578125" style="1"/>
    <col min="11266" max="11266" width="3.42578125" style="1" customWidth="1"/>
    <col min="11267" max="11267" width="16" style="1" customWidth="1"/>
    <col min="11268" max="11288" width="6.5703125" style="1" customWidth="1"/>
    <col min="11289" max="11292" width="0" style="1" hidden="1" customWidth="1"/>
    <col min="11293" max="11521" width="11.42578125" style="1"/>
    <col min="11522" max="11522" width="3.42578125" style="1" customWidth="1"/>
    <col min="11523" max="11523" width="16" style="1" customWidth="1"/>
    <col min="11524" max="11544" width="6.5703125" style="1" customWidth="1"/>
    <col min="11545" max="11548" width="0" style="1" hidden="1" customWidth="1"/>
    <col min="11549" max="11777" width="11.42578125" style="1"/>
    <col min="11778" max="11778" width="3.42578125" style="1" customWidth="1"/>
    <col min="11779" max="11779" width="16" style="1" customWidth="1"/>
    <col min="11780" max="11800" width="6.5703125" style="1" customWidth="1"/>
    <col min="11801" max="11804" width="0" style="1" hidden="1" customWidth="1"/>
    <col min="11805" max="12033" width="11.42578125" style="1"/>
    <col min="12034" max="12034" width="3.42578125" style="1" customWidth="1"/>
    <col min="12035" max="12035" width="16" style="1" customWidth="1"/>
    <col min="12036" max="12056" width="6.5703125" style="1" customWidth="1"/>
    <col min="12057" max="12060" width="0" style="1" hidden="1" customWidth="1"/>
    <col min="12061" max="12289" width="11.42578125" style="1"/>
    <col min="12290" max="12290" width="3.42578125" style="1" customWidth="1"/>
    <col min="12291" max="12291" width="16" style="1" customWidth="1"/>
    <col min="12292" max="12312" width="6.5703125" style="1" customWidth="1"/>
    <col min="12313" max="12316" width="0" style="1" hidden="1" customWidth="1"/>
    <col min="12317" max="12545" width="11.42578125" style="1"/>
    <col min="12546" max="12546" width="3.42578125" style="1" customWidth="1"/>
    <col min="12547" max="12547" width="16" style="1" customWidth="1"/>
    <col min="12548" max="12568" width="6.5703125" style="1" customWidth="1"/>
    <col min="12569" max="12572" width="0" style="1" hidden="1" customWidth="1"/>
    <col min="12573" max="12801" width="11.42578125" style="1"/>
    <col min="12802" max="12802" width="3.42578125" style="1" customWidth="1"/>
    <col min="12803" max="12803" width="16" style="1" customWidth="1"/>
    <col min="12804" max="12824" width="6.5703125" style="1" customWidth="1"/>
    <col min="12825" max="12828" width="0" style="1" hidden="1" customWidth="1"/>
    <col min="12829" max="13057" width="11.42578125" style="1"/>
    <col min="13058" max="13058" width="3.42578125" style="1" customWidth="1"/>
    <col min="13059" max="13059" width="16" style="1" customWidth="1"/>
    <col min="13060" max="13080" width="6.5703125" style="1" customWidth="1"/>
    <col min="13081" max="13084" width="0" style="1" hidden="1" customWidth="1"/>
    <col min="13085" max="13313" width="11.42578125" style="1"/>
    <col min="13314" max="13314" width="3.42578125" style="1" customWidth="1"/>
    <col min="13315" max="13315" width="16" style="1" customWidth="1"/>
    <col min="13316" max="13336" width="6.5703125" style="1" customWidth="1"/>
    <col min="13337" max="13340" width="0" style="1" hidden="1" customWidth="1"/>
    <col min="13341" max="13569" width="11.42578125" style="1"/>
    <col min="13570" max="13570" width="3.42578125" style="1" customWidth="1"/>
    <col min="13571" max="13571" width="16" style="1" customWidth="1"/>
    <col min="13572" max="13592" width="6.5703125" style="1" customWidth="1"/>
    <col min="13593" max="13596" width="0" style="1" hidden="1" customWidth="1"/>
    <col min="13597" max="13825" width="11.42578125" style="1"/>
    <col min="13826" max="13826" width="3.42578125" style="1" customWidth="1"/>
    <col min="13827" max="13827" width="16" style="1" customWidth="1"/>
    <col min="13828" max="13848" width="6.5703125" style="1" customWidth="1"/>
    <col min="13849" max="13852" width="0" style="1" hidden="1" customWidth="1"/>
    <col min="13853" max="14081" width="11.42578125" style="1"/>
    <col min="14082" max="14082" width="3.42578125" style="1" customWidth="1"/>
    <col min="14083" max="14083" width="16" style="1" customWidth="1"/>
    <col min="14084" max="14104" width="6.5703125" style="1" customWidth="1"/>
    <col min="14105" max="14108" width="0" style="1" hidden="1" customWidth="1"/>
    <col min="14109" max="14337" width="11.42578125" style="1"/>
    <col min="14338" max="14338" width="3.42578125" style="1" customWidth="1"/>
    <col min="14339" max="14339" width="16" style="1" customWidth="1"/>
    <col min="14340" max="14360" width="6.5703125" style="1" customWidth="1"/>
    <col min="14361" max="14364" width="0" style="1" hidden="1" customWidth="1"/>
    <col min="14365" max="14593" width="11.42578125" style="1"/>
    <col min="14594" max="14594" width="3.42578125" style="1" customWidth="1"/>
    <col min="14595" max="14595" width="16" style="1" customWidth="1"/>
    <col min="14596" max="14616" width="6.5703125" style="1" customWidth="1"/>
    <col min="14617" max="14620" width="0" style="1" hidden="1" customWidth="1"/>
    <col min="14621" max="14849" width="11.42578125" style="1"/>
    <col min="14850" max="14850" width="3.42578125" style="1" customWidth="1"/>
    <col min="14851" max="14851" width="16" style="1" customWidth="1"/>
    <col min="14852" max="14872" width="6.5703125" style="1" customWidth="1"/>
    <col min="14873" max="14876" width="0" style="1" hidden="1" customWidth="1"/>
    <col min="14877" max="15105" width="11.42578125" style="1"/>
    <col min="15106" max="15106" width="3.42578125" style="1" customWidth="1"/>
    <col min="15107" max="15107" width="16" style="1" customWidth="1"/>
    <col min="15108" max="15128" width="6.5703125" style="1" customWidth="1"/>
    <col min="15129" max="15132" width="0" style="1" hidden="1" customWidth="1"/>
    <col min="15133" max="15361" width="11.42578125" style="1"/>
    <col min="15362" max="15362" width="3.42578125" style="1" customWidth="1"/>
    <col min="15363" max="15363" width="16" style="1" customWidth="1"/>
    <col min="15364" max="15384" width="6.5703125" style="1" customWidth="1"/>
    <col min="15385" max="15388" width="0" style="1" hidden="1" customWidth="1"/>
    <col min="15389" max="15617" width="11.42578125" style="1"/>
    <col min="15618" max="15618" width="3.42578125" style="1" customWidth="1"/>
    <col min="15619" max="15619" width="16" style="1" customWidth="1"/>
    <col min="15620" max="15640" width="6.5703125" style="1" customWidth="1"/>
    <col min="15641" max="15644" width="0" style="1" hidden="1" customWidth="1"/>
    <col min="15645" max="15873" width="11.42578125" style="1"/>
    <col min="15874" max="15874" width="3.42578125" style="1" customWidth="1"/>
    <col min="15875" max="15875" width="16" style="1" customWidth="1"/>
    <col min="15876" max="15896" width="6.5703125" style="1" customWidth="1"/>
    <col min="15897" max="15900" width="0" style="1" hidden="1" customWidth="1"/>
    <col min="15901" max="16129" width="11.42578125" style="1"/>
    <col min="16130" max="16130" width="3.42578125" style="1" customWidth="1"/>
    <col min="16131" max="16131" width="16" style="1" customWidth="1"/>
    <col min="16132" max="16152" width="6.5703125" style="1" customWidth="1"/>
    <col min="16153" max="16156" width="0" style="1" hidden="1" customWidth="1"/>
    <col min="16157" max="16384" width="11.42578125" style="1"/>
  </cols>
  <sheetData>
    <row r="1" spans="1:32" ht="59.25" customHeight="1" x14ac:dyDescent="0.2">
      <c r="A1" s="221" t="s">
        <v>446</v>
      </c>
      <c r="B1" s="221"/>
      <c r="C1" s="221"/>
      <c r="D1" s="221"/>
      <c r="E1" s="221"/>
      <c r="F1" s="221"/>
      <c r="G1" s="221"/>
      <c r="H1" s="221"/>
      <c r="I1" s="221"/>
      <c r="J1" s="221"/>
      <c r="K1" s="221"/>
      <c r="L1" s="221"/>
      <c r="M1" s="221"/>
      <c r="N1" s="221"/>
      <c r="O1" s="221"/>
      <c r="P1" s="221"/>
      <c r="Q1" s="221"/>
      <c r="R1" s="221"/>
      <c r="S1" s="221"/>
      <c r="T1" s="221"/>
      <c r="U1" s="221"/>
      <c r="V1" s="221"/>
      <c r="W1" s="221"/>
      <c r="X1" s="221"/>
    </row>
    <row r="2" spans="1:32" ht="26.25" customHeight="1" x14ac:dyDescent="0.2">
      <c r="A2" s="228"/>
      <c r="B2" s="229"/>
      <c r="C2" s="229"/>
      <c r="D2" s="229"/>
      <c r="E2" s="229"/>
      <c r="F2" s="229"/>
      <c r="G2" s="229"/>
      <c r="H2" s="229"/>
      <c r="I2" s="229"/>
      <c r="J2" s="229"/>
      <c r="K2" s="229"/>
      <c r="L2" s="229"/>
      <c r="M2" s="229"/>
      <c r="N2" s="229"/>
      <c r="O2" s="229"/>
      <c r="P2" s="229"/>
      <c r="Q2" s="229"/>
      <c r="R2" s="229"/>
      <c r="S2" s="229"/>
      <c r="T2" s="229"/>
      <c r="U2" s="229"/>
      <c r="V2" s="229"/>
      <c r="W2" s="229"/>
      <c r="X2" s="229"/>
    </row>
    <row r="3" spans="1:32" ht="21" customHeight="1" x14ac:dyDescent="0.2">
      <c r="A3" s="222" t="s">
        <v>0</v>
      </c>
      <c r="B3" s="222" t="s">
        <v>1</v>
      </c>
      <c r="C3" s="35"/>
      <c r="D3" s="224" t="s">
        <v>2</v>
      </c>
      <c r="E3" s="225"/>
      <c r="F3" s="225"/>
      <c r="G3" s="225"/>
      <c r="H3" s="225"/>
      <c r="I3" s="225"/>
      <c r="J3" s="225"/>
      <c r="K3" s="225"/>
      <c r="L3" s="225"/>
      <c r="M3" s="225"/>
      <c r="N3" s="225"/>
      <c r="O3" s="225"/>
      <c r="P3" s="225"/>
      <c r="Q3" s="225"/>
      <c r="R3" s="225"/>
      <c r="S3" s="225"/>
      <c r="T3" s="225"/>
      <c r="U3" s="225"/>
      <c r="V3" s="226"/>
      <c r="W3" s="222" t="s">
        <v>77</v>
      </c>
      <c r="X3" s="227" t="s">
        <v>3</v>
      </c>
    </row>
    <row r="4" spans="1:32" s="3" customFormat="1" ht="102" x14ac:dyDescent="0.2">
      <c r="A4" s="223"/>
      <c r="B4" s="223"/>
      <c r="C4" s="2" t="s">
        <v>79</v>
      </c>
      <c r="D4" s="2" t="s">
        <v>4</v>
      </c>
      <c r="E4" s="2" t="s">
        <v>5</v>
      </c>
      <c r="F4" s="2" t="s">
        <v>6</v>
      </c>
      <c r="G4" s="2" t="s">
        <v>7</v>
      </c>
      <c r="H4" s="2" t="s">
        <v>8</v>
      </c>
      <c r="I4" s="2" t="s">
        <v>9</v>
      </c>
      <c r="J4" s="2" t="s">
        <v>10</v>
      </c>
      <c r="K4" s="2" t="s">
        <v>11</v>
      </c>
      <c r="L4" s="2" t="s">
        <v>12</v>
      </c>
      <c r="M4" s="2" t="s">
        <v>13</v>
      </c>
      <c r="N4" s="2" t="s">
        <v>14</v>
      </c>
      <c r="O4" s="2" t="s">
        <v>15</v>
      </c>
      <c r="P4" s="2" t="s">
        <v>16</v>
      </c>
      <c r="Q4" s="2" t="s">
        <v>17</v>
      </c>
      <c r="R4" s="2" t="s">
        <v>18</v>
      </c>
      <c r="S4" s="2" t="s">
        <v>19</v>
      </c>
      <c r="T4" s="2" t="s">
        <v>20</v>
      </c>
      <c r="U4" s="2" t="s">
        <v>21</v>
      </c>
      <c r="V4" s="2" t="s">
        <v>22</v>
      </c>
      <c r="W4" s="223"/>
      <c r="X4" s="227"/>
      <c r="AE4" s="4"/>
      <c r="AF4" s="4"/>
    </row>
    <row r="5" spans="1:32" x14ac:dyDescent="0.2">
      <c r="A5" s="5" t="s">
        <v>23</v>
      </c>
      <c r="B5" s="6" t="s">
        <v>24</v>
      </c>
      <c r="C5" s="6"/>
      <c r="D5" s="7">
        <v>1</v>
      </c>
      <c r="E5" s="7">
        <v>2</v>
      </c>
      <c r="F5" s="7">
        <v>3</v>
      </c>
      <c r="G5" s="7">
        <v>4</v>
      </c>
      <c r="H5" s="7">
        <v>5</v>
      </c>
      <c r="I5" s="7">
        <v>6</v>
      </c>
      <c r="J5" s="7">
        <v>7</v>
      </c>
      <c r="K5" s="7">
        <v>8</v>
      </c>
      <c r="L5" s="7">
        <v>9</v>
      </c>
      <c r="M5" s="7">
        <v>10</v>
      </c>
      <c r="N5" s="7">
        <v>11</v>
      </c>
      <c r="O5" s="7">
        <v>12</v>
      </c>
      <c r="P5" s="7">
        <v>13</v>
      </c>
      <c r="Q5" s="7">
        <v>14</v>
      </c>
      <c r="R5" s="7">
        <v>15</v>
      </c>
      <c r="S5" s="7">
        <v>16</v>
      </c>
      <c r="T5" s="7">
        <v>17</v>
      </c>
      <c r="U5" s="7">
        <v>18</v>
      </c>
      <c r="V5" s="7">
        <v>19</v>
      </c>
      <c r="W5" s="7"/>
      <c r="X5" s="8"/>
    </row>
    <row r="6" spans="1:32" ht="15.75" x14ac:dyDescent="0.2">
      <c r="A6" s="17">
        <v>1</v>
      </c>
      <c r="B6" s="18" t="s">
        <v>27</v>
      </c>
      <c r="C6" s="21" t="s">
        <v>70</v>
      </c>
      <c r="D6" s="9"/>
      <c r="E6" s="9"/>
      <c r="F6" s="9" t="s">
        <v>33</v>
      </c>
      <c r="G6" s="9" t="s">
        <v>33</v>
      </c>
      <c r="H6" s="9"/>
      <c r="I6" s="9"/>
      <c r="J6" s="9"/>
      <c r="K6" s="9" t="s">
        <v>33</v>
      </c>
      <c r="L6" s="9"/>
      <c r="M6" s="9"/>
      <c r="N6" s="9" t="s">
        <v>33</v>
      </c>
      <c r="O6" s="9"/>
      <c r="P6" s="9"/>
      <c r="Q6" s="9" t="s">
        <v>33</v>
      </c>
      <c r="R6" s="9" t="s">
        <v>33</v>
      </c>
      <c r="S6" s="9" t="s">
        <v>33</v>
      </c>
      <c r="T6" s="9"/>
      <c r="U6" s="9" t="s">
        <v>33</v>
      </c>
      <c r="V6" s="9" t="s">
        <v>33</v>
      </c>
      <c r="W6" s="9">
        <f>COUNTIF(D6:V6,"Đ")</f>
        <v>9</v>
      </c>
      <c r="X6" s="11"/>
      <c r="Z6" s="1">
        <f>33+37+8+12</f>
        <v>90</v>
      </c>
    </row>
    <row r="7" spans="1:32" ht="15.75" x14ac:dyDescent="0.2">
      <c r="A7" s="19">
        <v>2</v>
      </c>
      <c r="B7" s="20" t="s">
        <v>28</v>
      </c>
      <c r="C7" s="36" t="s">
        <v>71</v>
      </c>
      <c r="D7" s="9" t="s">
        <v>33</v>
      </c>
      <c r="E7" s="9" t="s">
        <v>33</v>
      </c>
      <c r="F7" s="9" t="s">
        <v>33</v>
      </c>
      <c r="G7" s="9" t="s">
        <v>33</v>
      </c>
      <c r="H7" s="9" t="s">
        <v>33</v>
      </c>
      <c r="I7" s="9" t="s">
        <v>33</v>
      </c>
      <c r="J7" s="9" t="s">
        <v>33</v>
      </c>
      <c r="K7" s="9" t="s">
        <v>33</v>
      </c>
      <c r="L7" s="9" t="s">
        <v>33</v>
      </c>
      <c r="M7" s="9" t="s">
        <v>33</v>
      </c>
      <c r="N7" s="9" t="s">
        <v>33</v>
      </c>
      <c r="O7" s="9" t="s">
        <v>33</v>
      </c>
      <c r="P7" s="9" t="s">
        <v>33</v>
      </c>
      <c r="Q7" s="9" t="s">
        <v>33</v>
      </c>
      <c r="R7" s="9" t="s">
        <v>33</v>
      </c>
      <c r="S7" s="9" t="s">
        <v>33</v>
      </c>
      <c r="T7" s="9" t="s">
        <v>33</v>
      </c>
      <c r="U7" s="9" t="s">
        <v>33</v>
      </c>
      <c r="V7" s="9" t="s">
        <v>33</v>
      </c>
      <c r="W7" s="9">
        <f t="shared" ref="W7:W11" si="0">COUNTIF(D7:V7,"Đ")</f>
        <v>19</v>
      </c>
      <c r="X7" s="12"/>
      <c r="Z7" s="1">
        <f>60+37+16</f>
        <v>113</v>
      </c>
    </row>
    <row r="8" spans="1:32" ht="15.75" x14ac:dyDescent="0.2">
      <c r="A8" s="21">
        <v>3</v>
      </c>
      <c r="B8" s="22" t="s">
        <v>29</v>
      </c>
      <c r="C8" s="33" t="s">
        <v>72</v>
      </c>
      <c r="D8" s="9" t="s">
        <v>33</v>
      </c>
      <c r="E8" s="9"/>
      <c r="F8" s="9" t="s">
        <v>33</v>
      </c>
      <c r="G8" s="9" t="s">
        <v>33</v>
      </c>
      <c r="H8" s="9"/>
      <c r="I8" s="9"/>
      <c r="J8" s="9" t="s">
        <v>33</v>
      </c>
      <c r="K8" s="9"/>
      <c r="L8" s="9" t="s">
        <v>33</v>
      </c>
      <c r="M8" s="9"/>
      <c r="N8" s="9"/>
      <c r="O8" s="9" t="s">
        <v>33</v>
      </c>
      <c r="P8" s="9"/>
      <c r="Q8" s="9" t="s">
        <v>33</v>
      </c>
      <c r="R8" s="9"/>
      <c r="S8" s="9" t="s">
        <v>33</v>
      </c>
      <c r="T8" s="9" t="s">
        <v>33</v>
      </c>
      <c r="U8" s="9" t="s">
        <v>33</v>
      </c>
      <c r="V8" s="9" t="s">
        <v>33</v>
      </c>
      <c r="W8" s="9">
        <f t="shared" si="0"/>
        <v>11</v>
      </c>
      <c r="X8" s="12"/>
    </row>
    <row r="9" spans="1:32" ht="15.75" x14ac:dyDescent="0.2">
      <c r="A9" s="19">
        <v>4</v>
      </c>
      <c r="B9" s="22" t="s">
        <v>30</v>
      </c>
      <c r="C9" s="33" t="s">
        <v>72</v>
      </c>
      <c r="D9" s="9" t="s">
        <v>33</v>
      </c>
      <c r="E9" s="9" t="s">
        <v>33</v>
      </c>
      <c r="F9" s="9" t="s">
        <v>33</v>
      </c>
      <c r="G9" s="9" t="s">
        <v>33</v>
      </c>
      <c r="H9" s="9"/>
      <c r="I9" s="9"/>
      <c r="J9" s="9" t="s">
        <v>33</v>
      </c>
      <c r="K9" s="9"/>
      <c r="L9" s="9" t="s">
        <v>33</v>
      </c>
      <c r="M9" s="9"/>
      <c r="N9" s="9"/>
      <c r="O9" s="9" t="s">
        <v>33</v>
      </c>
      <c r="P9" s="9"/>
      <c r="Q9" s="9" t="s">
        <v>33</v>
      </c>
      <c r="R9" s="9"/>
      <c r="S9" s="9" t="s">
        <v>33</v>
      </c>
      <c r="T9" s="9" t="s">
        <v>33</v>
      </c>
      <c r="U9" s="9" t="s">
        <v>33</v>
      </c>
      <c r="V9" s="9" t="s">
        <v>33</v>
      </c>
      <c r="W9" s="9">
        <f t="shared" si="0"/>
        <v>12</v>
      </c>
      <c r="X9" s="13">
        <f>19*67</f>
        <v>1273</v>
      </c>
      <c r="Y9" s="14"/>
      <c r="Z9" s="14"/>
      <c r="AA9" s="14"/>
      <c r="AB9" s="14"/>
      <c r="AC9" s="14"/>
      <c r="AD9" s="14"/>
    </row>
    <row r="10" spans="1:32" ht="15.75" x14ac:dyDescent="0.2">
      <c r="A10" s="23">
        <v>5</v>
      </c>
      <c r="B10" s="22" t="s">
        <v>31</v>
      </c>
      <c r="C10" s="33" t="s">
        <v>72</v>
      </c>
      <c r="D10" s="9" t="s">
        <v>33</v>
      </c>
      <c r="E10" s="9" t="s">
        <v>33</v>
      </c>
      <c r="F10" s="9" t="s">
        <v>33</v>
      </c>
      <c r="G10" s="9" t="s">
        <v>33</v>
      </c>
      <c r="H10" s="9"/>
      <c r="I10" s="9"/>
      <c r="J10" s="9" t="s">
        <v>33</v>
      </c>
      <c r="K10" s="9"/>
      <c r="L10" s="9" t="s">
        <v>33</v>
      </c>
      <c r="M10" s="9"/>
      <c r="N10" s="9"/>
      <c r="O10" s="9" t="s">
        <v>33</v>
      </c>
      <c r="P10" s="9"/>
      <c r="Q10" s="9" t="s">
        <v>33</v>
      </c>
      <c r="R10" s="9"/>
      <c r="S10" s="9" t="s">
        <v>33</v>
      </c>
      <c r="T10" s="9" t="s">
        <v>33</v>
      </c>
      <c r="U10" s="9" t="s">
        <v>33</v>
      </c>
      <c r="V10" s="9" t="s">
        <v>33</v>
      </c>
      <c r="W10" s="9">
        <f t="shared" si="0"/>
        <v>12</v>
      </c>
      <c r="X10" s="8"/>
    </row>
    <row r="11" spans="1:32" s="16" customFormat="1" ht="15.75" x14ac:dyDescent="0.2">
      <c r="A11" s="23">
        <v>6</v>
      </c>
      <c r="B11" s="24" t="s">
        <v>32</v>
      </c>
      <c r="C11" s="33" t="s">
        <v>61</v>
      </c>
      <c r="D11" s="9" t="s">
        <v>33</v>
      </c>
      <c r="E11" s="9" t="s">
        <v>33</v>
      </c>
      <c r="F11" s="9" t="s">
        <v>33</v>
      </c>
      <c r="G11" s="9" t="s">
        <v>33</v>
      </c>
      <c r="H11" s="9" t="s">
        <v>33</v>
      </c>
      <c r="I11" s="9" t="s">
        <v>33</v>
      </c>
      <c r="J11" s="9" t="s">
        <v>33</v>
      </c>
      <c r="K11" s="9" t="s">
        <v>33</v>
      </c>
      <c r="L11" s="9" t="s">
        <v>33</v>
      </c>
      <c r="M11" s="9"/>
      <c r="N11" s="9" t="s">
        <v>33</v>
      </c>
      <c r="O11" s="9" t="s">
        <v>33</v>
      </c>
      <c r="P11" s="9" t="s">
        <v>33</v>
      </c>
      <c r="Q11" s="9" t="s">
        <v>33</v>
      </c>
      <c r="R11" s="9" t="s">
        <v>33</v>
      </c>
      <c r="S11" s="9" t="s">
        <v>33</v>
      </c>
      <c r="T11" s="9"/>
      <c r="U11" s="9" t="s">
        <v>33</v>
      </c>
      <c r="V11" s="9" t="s">
        <v>33</v>
      </c>
      <c r="W11" s="9">
        <f t="shared" si="0"/>
        <v>17</v>
      </c>
      <c r="X11" s="15"/>
    </row>
    <row r="13" spans="1:32" x14ac:dyDescent="0.2">
      <c r="D13" s="14"/>
      <c r="E13" s="14"/>
      <c r="F13" s="14"/>
      <c r="G13" s="14"/>
      <c r="H13" s="14"/>
      <c r="I13" s="14"/>
      <c r="J13" s="14"/>
      <c r="K13" s="14"/>
      <c r="L13" s="14"/>
      <c r="M13" s="14"/>
      <c r="N13" s="14"/>
      <c r="O13" s="14"/>
      <c r="P13" s="14"/>
      <c r="Q13" s="14"/>
      <c r="R13" s="14"/>
    </row>
    <row r="14" spans="1:32" x14ac:dyDescent="0.2">
      <c r="D14" s="14">
        <f>COUNTIF(W6:W11,"9")</f>
        <v>1</v>
      </c>
      <c r="E14" s="14">
        <f>COUNTIF(W6:W11,"10")</f>
        <v>0</v>
      </c>
      <c r="F14" s="14">
        <f t="shared" ref="F14:O14" si="1">COUNTIF(Y6:Y11,"9")</f>
        <v>0</v>
      </c>
      <c r="G14" s="14">
        <f t="shared" si="1"/>
        <v>0</v>
      </c>
      <c r="H14" s="14">
        <f t="shared" si="1"/>
        <v>0</v>
      </c>
      <c r="I14" s="14">
        <f t="shared" si="1"/>
        <v>0</v>
      </c>
      <c r="J14" s="14">
        <f t="shared" si="1"/>
        <v>0</v>
      </c>
      <c r="K14" s="14">
        <f t="shared" si="1"/>
        <v>0</v>
      </c>
      <c r="L14" s="14">
        <f t="shared" si="1"/>
        <v>0</v>
      </c>
      <c r="M14" s="14">
        <f t="shared" si="1"/>
        <v>0</v>
      </c>
      <c r="N14" s="14">
        <f t="shared" si="1"/>
        <v>0</v>
      </c>
      <c r="O14" s="14">
        <f t="shared" si="1"/>
        <v>0</v>
      </c>
      <c r="P14" s="14"/>
      <c r="Q14" s="14"/>
      <c r="R14" s="14"/>
    </row>
    <row r="15" spans="1:32" x14ac:dyDescent="0.2">
      <c r="D15" s="14"/>
      <c r="E15" s="14"/>
      <c r="F15" s="14"/>
      <c r="G15" s="14"/>
      <c r="H15" s="14"/>
      <c r="I15" s="14"/>
      <c r="J15" s="14"/>
      <c r="K15" s="14"/>
      <c r="L15" s="14"/>
      <c r="M15" s="14"/>
      <c r="N15" s="14"/>
      <c r="O15" s="14"/>
      <c r="P15" s="14"/>
      <c r="Q15" s="14"/>
      <c r="R15" s="14"/>
    </row>
    <row r="16" spans="1:32" x14ac:dyDescent="0.2">
      <c r="D16" s="14"/>
      <c r="E16" s="14"/>
      <c r="F16" s="14"/>
      <c r="G16" s="14"/>
      <c r="H16" s="14"/>
      <c r="I16" s="14"/>
      <c r="J16" s="14"/>
      <c r="K16" s="14"/>
      <c r="L16" s="14"/>
      <c r="M16" s="14"/>
      <c r="N16" s="14"/>
      <c r="O16" s="14"/>
      <c r="P16" s="14"/>
      <c r="Q16" s="14"/>
      <c r="R16" s="14"/>
    </row>
  </sheetData>
  <mergeCells count="7">
    <mergeCell ref="A1:X1"/>
    <mergeCell ref="A3:A4"/>
    <mergeCell ref="B3:B4"/>
    <mergeCell ref="D3:V3"/>
    <mergeCell ref="W3:W4"/>
    <mergeCell ref="X3:X4"/>
    <mergeCell ref="A2:X2"/>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workbookViewId="0">
      <selection sqref="A1:W1"/>
    </sheetView>
  </sheetViews>
  <sheetFormatPr defaultColWidth="8.85546875" defaultRowHeight="12.75" x14ac:dyDescent="0.2"/>
  <cols>
    <col min="1" max="1" width="3.85546875" style="1" customWidth="1"/>
    <col min="2" max="3" width="14.42578125" style="1" customWidth="1"/>
    <col min="4" max="23" width="7.42578125" style="1" customWidth="1"/>
    <col min="24" max="27" width="9.140625" style="25" hidden="1" customWidth="1"/>
    <col min="28" max="257" width="11.42578125" style="25"/>
    <col min="258" max="258" width="3.85546875" style="25" customWidth="1"/>
    <col min="259" max="259" width="14.42578125" style="25" customWidth="1"/>
    <col min="260" max="261" width="6.42578125" style="25" customWidth="1"/>
    <col min="262" max="263" width="5.140625" style="25" customWidth="1"/>
    <col min="264" max="264" width="5.5703125" style="25" customWidth="1"/>
    <col min="265" max="265" width="5.140625" style="25" customWidth="1"/>
    <col min="266" max="266" width="6.42578125" style="25" customWidth="1"/>
    <col min="267" max="267" width="5.42578125" style="25" customWidth="1"/>
    <col min="268" max="269" width="5.140625" style="25" customWidth="1"/>
    <col min="270" max="270" width="5.5703125" style="25" customWidth="1"/>
    <col min="271" max="271" width="6.42578125" style="25" customWidth="1"/>
    <col min="272" max="274" width="5.140625" style="25" customWidth="1"/>
    <col min="275" max="275" width="4.5703125" style="25" customWidth="1"/>
    <col min="276" max="276" width="6" style="25" customWidth="1"/>
    <col min="277" max="279" width="5.140625" style="25" customWidth="1"/>
    <col min="280" max="283" width="0" style="25" hidden="1" customWidth="1"/>
    <col min="284" max="513" width="11.42578125" style="25"/>
    <col min="514" max="514" width="3.85546875" style="25" customWidth="1"/>
    <col min="515" max="515" width="14.42578125" style="25" customWidth="1"/>
    <col min="516" max="517" width="6.42578125" style="25" customWidth="1"/>
    <col min="518" max="519" width="5.140625" style="25" customWidth="1"/>
    <col min="520" max="520" width="5.5703125" style="25" customWidth="1"/>
    <col min="521" max="521" width="5.140625" style="25" customWidth="1"/>
    <col min="522" max="522" width="6.42578125" style="25" customWidth="1"/>
    <col min="523" max="523" width="5.42578125" style="25" customWidth="1"/>
    <col min="524" max="525" width="5.140625" style="25" customWidth="1"/>
    <col min="526" max="526" width="5.5703125" style="25" customWidth="1"/>
    <col min="527" max="527" width="6.42578125" style="25" customWidth="1"/>
    <col min="528" max="530" width="5.140625" style="25" customWidth="1"/>
    <col min="531" max="531" width="4.5703125" style="25" customWidth="1"/>
    <col min="532" max="532" width="6" style="25" customWidth="1"/>
    <col min="533" max="535" width="5.140625" style="25" customWidth="1"/>
    <col min="536" max="539" width="0" style="25" hidden="1" customWidth="1"/>
    <col min="540" max="769" width="11.42578125" style="25"/>
    <col min="770" max="770" width="3.85546875" style="25" customWidth="1"/>
    <col min="771" max="771" width="14.42578125" style="25" customWidth="1"/>
    <col min="772" max="773" width="6.42578125" style="25" customWidth="1"/>
    <col min="774" max="775" width="5.140625" style="25" customWidth="1"/>
    <col min="776" max="776" width="5.5703125" style="25" customWidth="1"/>
    <col min="777" max="777" width="5.140625" style="25" customWidth="1"/>
    <col min="778" max="778" width="6.42578125" style="25" customWidth="1"/>
    <col min="779" max="779" width="5.42578125" style="25" customWidth="1"/>
    <col min="780" max="781" width="5.140625" style="25" customWidth="1"/>
    <col min="782" max="782" width="5.5703125" style="25" customWidth="1"/>
    <col min="783" max="783" width="6.42578125" style="25" customWidth="1"/>
    <col min="784" max="786" width="5.140625" style="25" customWidth="1"/>
    <col min="787" max="787" width="4.5703125" style="25" customWidth="1"/>
    <col min="788" max="788" width="6" style="25" customWidth="1"/>
    <col min="789" max="791" width="5.140625" style="25" customWidth="1"/>
    <col min="792" max="795" width="0" style="25" hidden="1" customWidth="1"/>
    <col min="796" max="1024" width="9.140625" style="25"/>
    <col min="1025" max="1025" width="11.42578125" style="25"/>
    <col min="1026" max="1026" width="3.85546875" style="25" customWidth="1"/>
    <col min="1027" max="1027" width="14.42578125" style="25" customWidth="1"/>
    <col min="1028" max="1029" width="6.42578125" style="25" customWidth="1"/>
    <col min="1030" max="1031" width="5.140625" style="25" customWidth="1"/>
    <col min="1032" max="1032" width="5.5703125" style="25" customWidth="1"/>
    <col min="1033" max="1033" width="5.140625" style="25" customWidth="1"/>
    <col min="1034" max="1034" width="6.42578125" style="25" customWidth="1"/>
    <col min="1035" max="1035" width="5.42578125" style="25" customWidth="1"/>
    <col min="1036" max="1037" width="5.140625" style="25" customWidth="1"/>
    <col min="1038" max="1038" width="5.5703125" style="25" customWidth="1"/>
    <col min="1039" max="1039" width="6.42578125" style="25" customWidth="1"/>
    <col min="1040" max="1042" width="5.140625" style="25" customWidth="1"/>
    <col min="1043" max="1043" width="4.5703125" style="25" customWidth="1"/>
    <col min="1044" max="1044" width="6" style="25" customWidth="1"/>
    <col min="1045" max="1047" width="5.140625" style="25" customWidth="1"/>
    <col min="1048" max="1051" width="0" style="25" hidden="1" customWidth="1"/>
    <col min="1052" max="1281" width="11.42578125" style="25"/>
    <col min="1282" max="1282" width="3.85546875" style="25" customWidth="1"/>
    <col min="1283" max="1283" width="14.42578125" style="25" customWidth="1"/>
    <col min="1284" max="1285" width="6.42578125" style="25" customWidth="1"/>
    <col min="1286" max="1287" width="5.140625" style="25" customWidth="1"/>
    <col min="1288" max="1288" width="5.5703125" style="25" customWidth="1"/>
    <col min="1289" max="1289" width="5.140625" style="25" customWidth="1"/>
    <col min="1290" max="1290" width="6.42578125" style="25" customWidth="1"/>
    <col min="1291" max="1291" width="5.42578125" style="25" customWidth="1"/>
    <col min="1292" max="1293" width="5.140625" style="25" customWidth="1"/>
    <col min="1294" max="1294" width="5.5703125" style="25" customWidth="1"/>
    <col min="1295" max="1295" width="6.42578125" style="25" customWidth="1"/>
    <col min="1296" max="1298" width="5.140625" style="25" customWidth="1"/>
    <col min="1299" max="1299" width="4.5703125" style="25" customWidth="1"/>
    <col min="1300" max="1300" width="6" style="25" customWidth="1"/>
    <col min="1301" max="1303" width="5.140625" style="25" customWidth="1"/>
    <col min="1304" max="1307" width="0" style="25" hidden="1" customWidth="1"/>
    <col min="1308" max="1537" width="11.42578125" style="25"/>
    <col min="1538" max="1538" width="3.85546875" style="25" customWidth="1"/>
    <col min="1539" max="1539" width="14.42578125" style="25" customWidth="1"/>
    <col min="1540" max="1541" width="6.42578125" style="25" customWidth="1"/>
    <col min="1542" max="1543" width="5.140625" style="25" customWidth="1"/>
    <col min="1544" max="1544" width="5.5703125" style="25" customWidth="1"/>
    <col min="1545" max="1545" width="5.140625" style="25" customWidth="1"/>
    <col min="1546" max="1546" width="6.42578125" style="25" customWidth="1"/>
    <col min="1547" max="1547" width="5.42578125" style="25" customWidth="1"/>
    <col min="1548" max="1549" width="5.140625" style="25" customWidth="1"/>
    <col min="1550" max="1550" width="5.5703125" style="25" customWidth="1"/>
    <col min="1551" max="1551" width="6.42578125" style="25" customWidth="1"/>
    <col min="1552" max="1554" width="5.140625" style="25" customWidth="1"/>
    <col min="1555" max="1555" width="4.5703125" style="25" customWidth="1"/>
    <col min="1556" max="1556" width="6" style="25" customWidth="1"/>
    <col min="1557" max="1559" width="5.140625" style="25" customWidth="1"/>
    <col min="1560" max="1563" width="0" style="25" hidden="1" customWidth="1"/>
    <col min="1564" max="1793" width="11.42578125" style="25"/>
    <col min="1794" max="1794" width="3.85546875" style="25" customWidth="1"/>
    <col min="1795" max="1795" width="14.42578125" style="25" customWidth="1"/>
    <col min="1796" max="1797" width="6.42578125" style="25" customWidth="1"/>
    <col min="1798" max="1799" width="5.140625" style="25" customWidth="1"/>
    <col min="1800" max="1800" width="5.5703125" style="25" customWidth="1"/>
    <col min="1801" max="1801" width="5.140625" style="25" customWidth="1"/>
    <col min="1802" max="1802" width="6.42578125" style="25" customWidth="1"/>
    <col min="1803" max="1803" width="5.42578125" style="25" customWidth="1"/>
    <col min="1804" max="1805" width="5.140625" style="25" customWidth="1"/>
    <col min="1806" max="1806" width="5.5703125" style="25" customWidth="1"/>
    <col min="1807" max="1807" width="6.42578125" style="25" customWidth="1"/>
    <col min="1808" max="1810" width="5.140625" style="25" customWidth="1"/>
    <col min="1811" max="1811" width="4.5703125" style="25" customWidth="1"/>
    <col min="1812" max="1812" width="6" style="25" customWidth="1"/>
    <col min="1813" max="1815" width="5.140625" style="25" customWidth="1"/>
    <col min="1816" max="1819" width="0" style="25" hidden="1" customWidth="1"/>
    <col min="1820" max="2048" width="9.140625" style="25"/>
    <col min="2049" max="2049" width="11.42578125" style="25"/>
    <col min="2050" max="2050" width="3.85546875" style="25" customWidth="1"/>
    <col min="2051" max="2051" width="14.42578125" style="25" customWidth="1"/>
    <col min="2052" max="2053" width="6.42578125" style="25" customWidth="1"/>
    <col min="2054" max="2055" width="5.140625" style="25" customWidth="1"/>
    <col min="2056" max="2056" width="5.5703125" style="25" customWidth="1"/>
    <col min="2057" max="2057" width="5.140625" style="25" customWidth="1"/>
    <col min="2058" max="2058" width="6.42578125" style="25" customWidth="1"/>
    <col min="2059" max="2059" width="5.42578125" style="25" customWidth="1"/>
    <col min="2060" max="2061" width="5.140625" style="25" customWidth="1"/>
    <col min="2062" max="2062" width="5.5703125" style="25" customWidth="1"/>
    <col min="2063" max="2063" width="6.42578125" style="25" customWidth="1"/>
    <col min="2064" max="2066" width="5.140625" style="25" customWidth="1"/>
    <col min="2067" max="2067" width="4.5703125" style="25" customWidth="1"/>
    <col min="2068" max="2068" width="6" style="25" customWidth="1"/>
    <col min="2069" max="2071" width="5.140625" style="25" customWidth="1"/>
    <col min="2072" max="2075" width="0" style="25" hidden="1" customWidth="1"/>
    <col min="2076" max="2305" width="11.42578125" style="25"/>
    <col min="2306" max="2306" width="3.85546875" style="25" customWidth="1"/>
    <col min="2307" max="2307" width="14.42578125" style="25" customWidth="1"/>
    <col min="2308" max="2309" width="6.42578125" style="25" customWidth="1"/>
    <col min="2310" max="2311" width="5.140625" style="25" customWidth="1"/>
    <col min="2312" max="2312" width="5.5703125" style="25" customWidth="1"/>
    <col min="2313" max="2313" width="5.140625" style="25" customWidth="1"/>
    <col min="2314" max="2314" width="6.42578125" style="25" customWidth="1"/>
    <col min="2315" max="2315" width="5.42578125" style="25" customWidth="1"/>
    <col min="2316" max="2317" width="5.140625" style="25" customWidth="1"/>
    <col min="2318" max="2318" width="5.5703125" style="25" customWidth="1"/>
    <col min="2319" max="2319" width="6.42578125" style="25" customWidth="1"/>
    <col min="2320" max="2322" width="5.140625" style="25" customWidth="1"/>
    <col min="2323" max="2323" width="4.5703125" style="25" customWidth="1"/>
    <col min="2324" max="2324" width="6" style="25" customWidth="1"/>
    <col min="2325" max="2327" width="5.140625" style="25" customWidth="1"/>
    <col min="2328" max="2331" width="0" style="25" hidden="1" customWidth="1"/>
    <col min="2332" max="2561" width="11.42578125" style="25"/>
    <col min="2562" max="2562" width="3.85546875" style="25" customWidth="1"/>
    <col min="2563" max="2563" width="14.42578125" style="25" customWidth="1"/>
    <col min="2564" max="2565" width="6.42578125" style="25" customWidth="1"/>
    <col min="2566" max="2567" width="5.140625" style="25" customWidth="1"/>
    <col min="2568" max="2568" width="5.5703125" style="25" customWidth="1"/>
    <col min="2569" max="2569" width="5.140625" style="25" customWidth="1"/>
    <col min="2570" max="2570" width="6.42578125" style="25" customWidth="1"/>
    <col min="2571" max="2571" width="5.42578125" style="25" customWidth="1"/>
    <col min="2572" max="2573" width="5.140625" style="25" customWidth="1"/>
    <col min="2574" max="2574" width="5.5703125" style="25" customWidth="1"/>
    <col min="2575" max="2575" width="6.42578125" style="25" customWidth="1"/>
    <col min="2576" max="2578" width="5.140625" style="25" customWidth="1"/>
    <col min="2579" max="2579" width="4.5703125" style="25" customWidth="1"/>
    <col min="2580" max="2580" width="6" style="25" customWidth="1"/>
    <col min="2581" max="2583" width="5.140625" style="25" customWidth="1"/>
    <col min="2584" max="2587" width="0" style="25" hidden="1" customWidth="1"/>
    <col min="2588" max="2817" width="11.42578125" style="25"/>
    <col min="2818" max="2818" width="3.85546875" style="25" customWidth="1"/>
    <col min="2819" max="2819" width="14.42578125" style="25" customWidth="1"/>
    <col min="2820" max="2821" width="6.42578125" style="25" customWidth="1"/>
    <col min="2822" max="2823" width="5.140625" style="25" customWidth="1"/>
    <col min="2824" max="2824" width="5.5703125" style="25" customWidth="1"/>
    <col min="2825" max="2825" width="5.140625" style="25" customWidth="1"/>
    <col min="2826" max="2826" width="6.42578125" style="25" customWidth="1"/>
    <col min="2827" max="2827" width="5.42578125" style="25" customWidth="1"/>
    <col min="2828" max="2829" width="5.140625" style="25" customWidth="1"/>
    <col min="2830" max="2830" width="5.5703125" style="25" customWidth="1"/>
    <col min="2831" max="2831" width="6.42578125" style="25" customWidth="1"/>
    <col min="2832" max="2834" width="5.140625" style="25" customWidth="1"/>
    <col min="2835" max="2835" width="4.5703125" style="25" customWidth="1"/>
    <col min="2836" max="2836" width="6" style="25" customWidth="1"/>
    <col min="2837" max="2839" width="5.140625" style="25" customWidth="1"/>
    <col min="2840" max="2843" width="0" style="25" hidden="1" customWidth="1"/>
    <col min="2844" max="3072" width="9.140625" style="25"/>
    <col min="3073" max="3073" width="11.42578125" style="25"/>
    <col min="3074" max="3074" width="3.85546875" style="25" customWidth="1"/>
    <col min="3075" max="3075" width="14.42578125" style="25" customWidth="1"/>
    <col min="3076" max="3077" width="6.42578125" style="25" customWidth="1"/>
    <col min="3078" max="3079" width="5.140625" style="25" customWidth="1"/>
    <col min="3080" max="3080" width="5.5703125" style="25" customWidth="1"/>
    <col min="3081" max="3081" width="5.140625" style="25" customWidth="1"/>
    <col min="3082" max="3082" width="6.42578125" style="25" customWidth="1"/>
    <col min="3083" max="3083" width="5.42578125" style="25" customWidth="1"/>
    <col min="3084" max="3085" width="5.140625" style="25" customWidth="1"/>
    <col min="3086" max="3086" width="5.5703125" style="25" customWidth="1"/>
    <col min="3087" max="3087" width="6.42578125" style="25" customWidth="1"/>
    <col min="3088" max="3090" width="5.140625" style="25" customWidth="1"/>
    <col min="3091" max="3091" width="4.5703125" style="25" customWidth="1"/>
    <col min="3092" max="3092" width="6" style="25" customWidth="1"/>
    <col min="3093" max="3095" width="5.140625" style="25" customWidth="1"/>
    <col min="3096" max="3099" width="0" style="25" hidden="1" customWidth="1"/>
    <col min="3100" max="3329" width="11.42578125" style="25"/>
    <col min="3330" max="3330" width="3.85546875" style="25" customWidth="1"/>
    <col min="3331" max="3331" width="14.42578125" style="25" customWidth="1"/>
    <col min="3332" max="3333" width="6.42578125" style="25" customWidth="1"/>
    <col min="3334" max="3335" width="5.140625" style="25" customWidth="1"/>
    <col min="3336" max="3336" width="5.5703125" style="25" customWidth="1"/>
    <col min="3337" max="3337" width="5.140625" style="25" customWidth="1"/>
    <col min="3338" max="3338" width="6.42578125" style="25" customWidth="1"/>
    <col min="3339" max="3339" width="5.42578125" style="25" customWidth="1"/>
    <col min="3340" max="3341" width="5.140625" style="25" customWidth="1"/>
    <col min="3342" max="3342" width="5.5703125" style="25" customWidth="1"/>
    <col min="3343" max="3343" width="6.42578125" style="25" customWidth="1"/>
    <col min="3344" max="3346" width="5.140625" style="25" customWidth="1"/>
    <col min="3347" max="3347" width="4.5703125" style="25" customWidth="1"/>
    <col min="3348" max="3348" width="6" style="25" customWidth="1"/>
    <col min="3349" max="3351" width="5.140625" style="25" customWidth="1"/>
    <col min="3352" max="3355" width="0" style="25" hidden="1" customWidth="1"/>
    <col min="3356" max="3585" width="11.42578125" style="25"/>
    <col min="3586" max="3586" width="3.85546875" style="25" customWidth="1"/>
    <col min="3587" max="3587" width="14.42578125" style="25" customWidth="1"/>
    <col min="3588" max="3589" width="6.42578125" style="25" customWidth="1"/>
    <col min="3590" max="3591" width="5.140625" style="25" customWidth="1"/>
    <col min="3592" max="3592" width="5.5703125" style="25" customWidth="1"/>
    <col min="3593" max="3593" width="5.140625" style="25" customWidth="1"/>
    <col min="3594" max="3594" width="6.42578125" style="25" customWidth="1"/>
    <col min="3595" max="3595" width="5.42578125" style="25" customWidth="1"/>
    <col min="3596" max="3597" width="5.140625" style="25" customWidth="1"/>
    <col min="3598" max="3598" width="5.5703125" style="25" customWidth="1"/>
    <col min="3599" max="3599" width="6.42578125" style="25" customWidth="1"/>
    <col min="3600" max="3602" width="5.140625" style="25" customWidth="1"/>
    <col min="3603" max="3603" width="4.5703125" style="25" customWidth="1"/>
    <col min="3604" max="3604" width="6" style="25" customWidth="1"/>
    <col min="3605" max="3607" width="5.140625" style="25" customWidth="1"/>
    <col min="3608" max="3611" width="0" style="25" hidden="1" customWidth="1"/>
    <col min="3612" max="3841" width="11.42578125" style="25"/>
    <col min="3842" max="3842" width="3.85546875" style="25" customWidth="1"/>
    <col min="3843" max="3843" width="14.42578125" style="25" customWidth="1"/>
    <col min="3844" max="3845" width="6.42578125" style="25" customWidth="1"/>
    <col min="3846" max="3847" width="5.140625" style="25" customWidth="1"/>
    <col min="3848" max="3848" width="5.5703125" style="25" customWidth="1"/>
    <col min="3849" max="3849" width="5.140625" style="25" customWidth="1"/>
    <col min="3850" max="3850" width="6.42578125" style="25" customWidth="1"/>
    <col min="3851" max="3851" width="5.42578125" style="25" customWidth="1"/>
    <col min="3852" max="3853" width="5.140625" style="25" customWidth="1"/>
    <col min="3854" max="3854" width="5.5703125" style="25" customWidth="1"/>
    <col min="3855" max="3855" width="6.42578125" style="25" customWidth="1"/>
    <col min="3856" max="3858" width="5.140625" style="25" customWidth="1"/>
    <col min="3859" max="3859" width="4.5703125" style="25" customWidth="1"/>
    <col min="3860" max="3860" width="6" style="25" customWidth="1"/>
    <col min="3861" max="3863" width="5.140625" style="25" customWidth="1"/>
    <col min="3864" max="3867" width="0" style="25" hidden="1" customWidth="1"/>
    <col min="3868" max="4096" width="9.140625" style="25"/>
    <col min="4097" max="4097" width="11.42578125" style="25"/>
    <col min="4098" max="4098" width="3.85546875" style="25" customWidth="1"/>
    <col min="4099" max="4099" width="14.42578125" style="25" customWidth="1"/>
    <col min="4100" max="4101" width="6.42578125" style="25" customWidth="1"/>
    <col min="4102" max="4103" width="5.140625" style="25" customWidth="1"/>
    <col min="4104" max="4104" width="5.5703125" style="25" customWidth="1"/>
    <col min="4105" max="4105" width="5.140625" style="25" customWidth="1"/>
    <col min="4106" max="4106" width="6.42578125" style="25" customWidth="1"/>
    <col min="4107" max="4107" width="5.42578125" style="25" customWidth="1"/>
    <col min="4108" max="4109" width="5.140625" style="25" customWidth="1"/>
    <col min="4110" max="4110" width="5.5703125" style="25" customWidth="1"/>
    <col min="4111" max="4111" width="6.42578125" style="25" customWidth="1"/>
    <col min="4112" max="4114" width="5.140625" style="25" customWidth="1"/>
    <col min="4115" max="4115" width="4.5703125" style="25" customWidth="1"/>
    <col min="4116" max="4116" width="6" style="25" customWidth="1"/>
    <col min="4117" max="4119" width="5.140625" style="25" customWidth="1"/>
    <col min="4120" max="4123" width="0" style="25" hidden="1" customWidth="1"/>
    <col min="4124" max="4353" width="11.42578125" style="25"/>
    <col min="4354" max="4354" width="3.85546875" style="25" customWidth="1"/>
    <col min="4355" max="4355" width="14.42578125" style="25" customWidth="1"/>
    <col min="4356" max="4357" width="6.42578125" style="25" customWidth="1"/>
    <col min="4358" max="4359" width="5.140625" style="25" customWidth="1"/>
    <col min="4360" max="4360" width="5.5703125" style="25" customWidth="1"/>
    <col min="4361" max="4361" width="5.140625" style="25" customWidth="1"/>
    <col min="4362" max="4362" width="6.42578125" style="25" customWidth="1"/>
    <col min="4363" max="4363" width="5.42578125" style="25" customWidth="1"/>
    <col min="4364" max="4365" width="5.140625" style="25" customWidth="1"/>
    <col min="4366" max="4366" width="5.5703125" style="25" customWidth="1"/>
    <col min="4367" max="4367" width="6.42578125" style="25" customWidth="1"/>
    <col min="4368" max="4370" width="5.140625" style="25" customWidth="1"/>
    <col min="4371" max="4371" width="4.5703125" style="25" customWidth="1"/>
    <col min="4372" max="4372" width="6" style="25" customWidth="1"/>
    <col min="4373" max="4375" width="5.140625" style="25" customWidth="1"/>
    <col min="4376" max="4379" width="0" style="25" hidden="1" customWidth="1"/>
    <col min="4380" max="4609" width="11.42578125" style="25"/>
    <col min="4610" max="4610" width="3.85546875" style="25" customWidth="1"/>
    <col min="4611" max="4611" width="14.42578125" style="25" customWidth="1"/>
    <col min="4612" max="4613" width="6.42578125" style="25" customWidth="1"/>
    <col min="4614" max="4615" width="5.140625" style="25" customWidth="1"/>
    <col min="4616" max="4616" width="5.5703125" style="25" customWidth="1"/>
    <col min="4617" max="4617" width="5.140625" style="25" customWidth="1"/>
    <col min="4618" max="4618" width="6.42578125" style="25" customWidth="1"/>
    <col min="4619" max="4619" width="5.42578125" style="25" customWidth="1"/>
    <col min="4620" max="4621" width="5.140625" style="25" customWidth="1"/>
    <col min="4622" max="4622" width="5.5703125" style="25" customWidth="1"/>
    <col min="4623" max="4623" width="6.42578125" style="25" customWidth="1"/>
    <col min="4624" max="4626" width="5.140625" style="25" customWidth="1"/>
    <col min="4627" max="4627" width="4.5703125" style="25" customWidth="1"/>
    <col min="4628" max="4628" width="6" style="25" customWidth="1"/>
    <col min="4629" max="4631" width="5.140625" style="25" customWidth="1"/>
    <col min="4632" max="4635" width="0" style="25" hidden="1" customWidth="1"/>
    <col min="4636" max="4865" width="11.42578125" style="25"/>
    <col min="4866" max="4866" width="3.85546875" style="25" customWidth="1"/>
    <col min="4867" max="4867" width="14.42578125" style="25" customWidth="1"/>
    <col min="4868" max="4869" width="6.42578125" style="25" customWidth="1"/>
    <col min="4870" max="4871" width="5.140625" style="25" customWidth="1"/>
    <col min="4872" max="4872" width="5.5703125" style="25" customWidth="1"/>
    <col min="4873" max="4873" width="5.140625" style="25" customWidth="1"/>
    <col min="4874" max="4874" width="6.42578125" style="25" customWidth="1"/>
    <col min="4875" max="4875" width="5.42578125" style="25" customWidth="1"/>
    <col min="4876" max="4877" width="5.140625" style="25" customWidth="1"/>
    <col min="4878" max="4878" width="5.5703125" style="25" customWidth="1"/>
    <col min="4879" max="4879" width="6.42578125" style="25" customWidth="1"/>
    <col min="4880" max="4882" width="5.140625" style="25" customWidth="1"/>
    <col min="4883" max="4883" width="4.5703125" style="25" customWidth="1"/>
    <col min="4884" max="4884" width="6" style="25" customWidth="1"/>
    <col min="4885" max="4887" width="5.140625" style="25" customWidth="1"/>
    <col min="4888" max="4891" width="0" style="25" hidden="1" customWidth="1"/>
    <col min="4892" max="5120" width="9.140625" style="25"/>
    <col min="5121" max="5121" width="11.42578125" style="25"/>
    <col min="5122" max="5122" width="3.85546875" style="25" customWidth="1"/>
    <col min="5123" max="5123" width="14.42578125" style="25" customWidth="1"/>
    <col min="5124" max="5125" width="6.42578125" style="25" customWidth="1"/>
    <col min="5126" max="5127" width="5.140625" style="25" customWidth="1"/>
    <col min="5128" max="5128" width="5.5703125" style="25" customWidth="1"/>
    <col min="5129" max="5129" width="5.140625" style="25" customWidth="1"/>
    <col min="5130" max="5130" width="6.42578125" style="25" customWidth="1"/>
    <col min="5131" max="5131" width="5.42578125" style="25" customWidth="1"/>
    <col min="5132" max="5133" width="5.140625" style="25" customWidth="1"/>
    <col min="5134" max="5134" width="5.5703125" style="25" customWidth="1"/>
    <col min="5135" max="5135" width="6.42578125" style="25" customWidth="1"/>
    <col min="5136" max="5138" width="5.140625" style="25" customWidth="1"/>
    <col min="5139" max="5139" width="4.5703125" style="25" customWidth="1"/>
    <col min="5140" max="5140" width="6" style="25" customWidth="1"/>
    <col min="5141" max="5143" width="5.140625" style="25" customWidth="1"/>
    <col min="5144" max="5147" width="0" style="25" hidden="1" customWidth="1"/>
    <col min="5148" max="5377" width="11.42578125" style="25"/>
    <col min="5378" max="5378" width="3.85546875" style="25" customWidth="1"/>
    <col min="5379" max="5379" width="14.42578125" style="25" customWidth="1"/>
    <col min="5380" max="5381" width="6.42578125" style="25" customWidth="1"/>
    <col min="5382" max="5383" width="5.140625" style="25" customWidth="1"/>
    <col min="5384" max="5384" width="5.5703125" style="25" customWidth="1"/>
    <col min="5385" max="5385" width="5.140625" style="25" customWidth="1"/>
    <col min="5386" max="5386" width="6.42578125" style="25" customWidth="1"/>
    <col min="5387" max="5387" width="5.42578125" style="25" customWidth="1"/>
    <col min="5388" max="5389" width="5.140625" style="25" customWidth="1"/>
    <col min="5390" max="5390" width="5.5703125" style="25" customWidth="1"/>
    <col min="5391" max="5391" width="6.42578125" style="25" customWidth="1"/>
    <col min="5392" max="5394" width="5.140625" style="25" customWidth="1"/>
    <col min="5395" max="5395" width="4.5703125" style="25" customWidth="1"/>
    <col min="5396" max="5396" width="6" style="25" customWidth="1"/>
    <col min="5397" max="5399" width="5.140625" style="25" customWidth="1"/>
    <col min="5400" max="5403" width="0" style="25" hidden="1" customWidth="1"/>
    <col min="5404" max="5633" width="11.42578125" style="25"/>
    <col min="5634" max="5634" width="3.85546875" style="25" customWidth="1"/>
    <col min="5635" max="5635" width="14.42578125" style="25" customWidth="1"/>
    <col min="5636" max="5637" width="6.42578125" style="25" customWidth="1"/>
    <col min="5638" max="5639" width="5.140625" style="25" customWidth="1"/>
    <col min="5640" max="5640" width="5.5703125" style="25" customWidth="1"/>
    <col min="5641" max="5641" width="5.140625" style="25" customWidth="1"/>
    <col min="5642" max="5642" width="6.42578125" style="25" customWidth="1"/>
    <col min="5643" max="5643" width="5.42578125" style="25" customWidth="1"/>
    <col min="5644" max="5645" width="5.140625" style="25" customWidth="1"/>
    <col min="5646" max="5646" width="5.5703125" style="25" customWidth="1"/>
    <col min="5647" max="5647" width="6.42578125" style="25" customWidth="1"/>
    <col min="5648" max="5650" width="5.140625" style="25" customWidth="1"/>
    <col min="5651" max="5651" width="4.5703125" style="25" customWidth="1"/>
    <col min="5652" max="5652" width="6" style="25" customWidth="1"/>
    <col min="5653" max="5655" width="5.140625" style="25" customWidth="1"/>
    <col min="5656" max="5659" width="0" style="25" hidden="1" customWidth="1"/>
    <col min="5660" max="5889" width="11.42578125" style="25"/>
    <col min="5890" max="5890" width="3.85546875" style="25" customWidth="1"/>
    <col min="5891" max="5891" width="14.42578125" style="25" customWidth="1"/>
    <col min="5892" max="5893" width="6.42578125" style="25" customWidth="1"/>
    <col min="5894" max="5895" width="5.140625" style="25" customWidth="1"/>
    <col min="5896" max="5896" width="5.5703125" style="25" customWidth="1"/>
    <col min="5897" max="5897" width="5.140625" style="25" customWidth="1"/>
    <col min="5898" max="5898" width="6.42578125" style="25" customWidth="1"/>
    <col min="5899" max="5899" width="5.42578125" style="25" customWidth="1"/>
    <col min="5900" max="5901" width="5.140625" style="25" customWidth="1"/>
    <col min="5902" max="5902" width="5.5703125" style="25" customWidth="1"/>
    <col min="5903" max="5903" width="6.42578125" style="25" customWidth="1"/>
    <col min="5904" max="5906" width="5.140625" style="25" customWidth="1"/>
    <col min="5907" max="5907" width="4.5703125" style="25" customWidth="1"/>
    <col min="5908" max="5908" width="6" style="25" customWidth="1"/>
    <col min="5909" max="5911" width="5.140625" style="25" customWidth="1"/>
    <col min="5912" max="5915" width="0" style="25" hidden="1" customWidth="1"/>
    <col min="5916" max="6144" width="9.140625" style="25"/>
    <col min="6145" max="6145" width="11.42578125" style="25"/>
    <col min="6146" max="6146" width="3.85546875" style="25" customWidth="1"/>
    <col min="6147" max="6147" width="14.42578125" style="25" customWidth="1"/>
    <col min="6148" max="6149" width="6.42578125" style="25" customWidth="1"/>
    <col min="6150" max="6151" width="5.140625" style="25" customWidth="1"/>
    <col min="6152" max="6152" width="5.5703125" style="25" customWidth="1"/>
    <col min="6153" max="6153" width="5.140625" style="25" customWidth="1"/>
    <col min="6154" max="6154" width="6.42578125" style="25" customWidth="1"/>
    <col min="6155" max="6155" width="5.42578125" style="25" customWidth="1"/>
    <col min="6156" max="6157" width="5.140625" style="25" customWidth="1"/>
    <col min="6158" max="6158" width="5.5703125" style="25" customWidth="1"/>
    <col min="6159" max="6159" width="6.42578125" style="25" customWidth="1"/>
    <col min="6160" max="6162" width="5.140625" style="25" customWidth="1"/>
    <col min="6163" max="6163" width="4.5703125" style="25" customWidth="1"/>
    <col min="6164" max="6164" width="6" style="25" customWidth="1"/>
    <col min="6165" max="6167" width="5.140625" style="25" customWidth="1"/>
    <col min="6168" max="6171" width="0" style="25" hidden="1" customWidth="1"/>
    <col min="6172" max="6401" width="11.42578125" style="25"/>
    <col min="6402" max="6402" width="3.85546875" style="25" customWidth="1"/>
    <col min="6403" max="6403" width="14.42578125" style="25" customWidth="1"/>
    <col min="6404" max="6405" width="6.42578125" style="25" customWidth="1"/>
    <col min="6406" max="6407" width="5.140625" style="25" customWidth="1"/>
    <col min="6408" max="6408" width="5.5703125" style="25" customWidth="1"/>
    <col min="6409" max="6409" width="5.140625" style="25" customWidth="1"/>
    <col min="6410" max="6410" width="6.42578125" style="25" customWidth="1"/>
    <col min="6411" max="6411" width="5.42578125" style="25" customWidth="1"/>
    <col min="6412" max="6413" width="5.140625" style="25" customWidth="1"/>
    <col min="6414" max="6414" width="5.5703125" style="25" customWidth="1"/>
    <col min="6415" max="6415" width="6.42578125" style="25" customWidth="1"/>
    <col min="6416" max="6418" width="5.140625" style="25" customWidth="1"/>
    <col min="6419" max="6419" width="4.5703125" style="25" customWidth="1"/>
    <col min="6420" max="6420" width="6" style="25" customWidth="1"/>
    <col min="6421" max="6423" width="5.140625" style="25" customWidth="1"/>
    <col min="6424" max="6427" width="0" style="25" hidden="1" customWidth="1"/>
    <col min="6428" max="6657" width="11.42578125" style="25"/>
    <col min="6658" max="6658" width="3.85546875" style="25" customWidth="1"/>
    <col min="6659" max="6659" width="14.42578125" style="25" customWidth="1"/>
    <col min="6660" max="6661" width="6.42578125" style="25" customWidth="1"/>
    <col min="6662" max="6663" width="5.140625" style="25" customWidth="1"/>
    <col min="6664" max="6664" width="5.5703125" style="25" customWidth="1"/>
    <col min="6665" max="6665" width="5.140625" style="25" customWidth="1"/>
    <col min="6666" max="6666" width="6.42578125" style="25" customWidth="1"/>
    <col min="6667" max="6667" width="5.42578125" style="25" customWidth="1"/>
    <col min="6668" max="6669" width="5.140625" style="25" customWidth="1"/>
    <col min="6670" max="6670" width="5.5703125" style="25" customWidth="1"/>
    <col min="6671" max="6671" width="6.42578125" style="25" customWidth="1"/>
    <col min="6672" max="6674" width="5.140625" style="25" customWidth="1"/>
    <col min="6675" max="6675" width="4.5703125" style="25" customWidth="1"/>
    <col min="6676" max="6676" width="6" style="25" customWidth="1"/>
    <col min="6677" max="6679" width="5.140625" style="25" customWidth="1"/>
    <col min="6680" max="6683" width="0" style="25" hidden="1" customWidth="1"/>
    <col min="6684" max="6913" width="11.42578125" style="25"/>
    <col min="6914" max="6914" width="3.85546875" style="25" customWidth="1"/>
    <col min="6915" max="6915" width="14.42578125" style="25" customWidth="1"/>
    <col min="6916" max="6917" width="6.42578125" style="25" customWidth="1"/>
    <col min="6918" max="6919" width="5.140625" style="25" customWidth="1"/>
    <col min="6920" max="6920" width="5.5703125" style="25" customWidth="1"/>
    <col min="6921" max="6921" width="5.140625" style="25" customWidth="1"/>
    <col min="6922" max="6922" width="6.42578125" style="25" customWidth="1"/>
    <col min="6923" max="6923" width="5.42578125" style="25" customWidth="1"/>
    <col min="6924" max="6925" width="5.140625" style="25" customWidth="1"/>
    <col min="6926" max="6926" width="5.5703125" style="25" customWidth="1"/>
    <col min="6927" max="6927" width="6.42578125" style="25" customWidth="1"/>
    <col min="6928" max="6930" width="5.140625" style="25" customWidth="1"/>
    <col min="6931" max="6931" width="4.5703125" style="25" customWidth="1"/>
    <col min="6932" max="6932" width="6" style="25" customWidth="1"/>
    <col min="6933" max="6935" width="5.140625" style="25" customWidth="1"/>
    <col min="6936" max="6939" width="0" style="25" hidden="1" customWidth="1"/>
    <col min="6940" max="7168" width="9.140625" style="25"/>
    <col min="7169" max="7169" width="11.42578125" style="25"/>
    <col min="7170" max="7170" width="3.85546875" style="25" customWidth="1"/>
    <col min="7171" max="7171" width="14.42578125" style="25" customWidth="1"/>
    <col min="7172" max="7173" width="6.42578125" style="25" customWidth="1"/>
    <col min="7174" max="7175" width="5.140625" style="25" customWidth="1"/>
    <col min="7176" max="7176" width="5.5703125" style="25" customWidth="1"/>
    <col min="7177" max="7177" width="5.140625" style="25" customWidth="1"/>
    <col min="7178" max="7178" width="6.42578125" style="25" customWidth="1"/>
    <col min="7179" max="7179" width="5.42578125" style="25" customWidth="1"/>
    <col min="7180" max="7181" width="5.140625" style="25" customWidth="1"/>
    <col min="7182" max="7182" width="5.5703125" style="25" customWidth="1"/>
    <col min="7183" max="7183" width="6.42578125" style="25" customWidth="1"/>
    <col min="7184" max="7186" width="5.140625" style="25" customWidth="1"/>
    <col min="7187" max="7187" width="4.5703125" style="25" customWidth="1"/>
    <col min="7188" max="7188" width="6" style="25" customWidth="1"/>
    <col min="7189" max="7191" width="5.140625" style="25" customWidth="1"/>
    <col min="7192" max="7195" width="0" style="25" hidden="1" customWidth="1"/>
    <col min="7196" max="7425" width="11.42578125" style="25"/>
    <col min="7426" max="7426" width="3.85546875" style="25" customWidth="1"/>
    <col min="7427" max="7427" width="14.42578125" style="25" customWidth="1"/>
    <col min="7428" max="7429" width="6.42578125" style="25" customWidth="1"/>
    <col min="7430" max="7431" width="5.140625" style="25" customWidth="1"/>
    <col min="7432" max="7432" width="5.5703125" style="25" customWidth="1"/>
    <col min="7433" max="7433" width="5.140625" style="25" customWidth="1"/>
    <col min="7434" max="7434" width="6.42578125" style="25" customWidth="1"/>
    <col min="7435" max="7435" width="5.42578125" style="25" customWidth="1"/>
    <col min="7436" max="7437" width="5.140625" style="25" customWidth="1"/>
    <col min="7438" max="7438" width="5.5703125" style="25" customWidth="1"/>
    <col min="7439" max="7439" width="6.42578125" style="25" customWidth="1"/>
    <col min="7440" max="7442" width="5.140625" style="25" customWidth="1"/>
    <col min="7443" max="7443" width="4.5703125" style="25" customWidth="1"/>
    <col min="7444" max="7444" width="6" style="25" customWidth="1"/>
    <col min="7445" max="7447" width="5.140625" style="25" customWidth="1"/>
    <col min="7448" max="7451" width="0" style="25" hidden="1" customWidth="1"/>
    <col min="7452" max="7681" width="11.42578125" style="25"/>
    <col min="7682" max="7682" width="3.85546875" style="25" customWidth="1"/>
    <col min="7683" max="7683" width="14.42578125" style="25" customWidth="1"/>
    <col min="7684" max="7685" width="6.42578125" style="25" customWidth="1"/>
    <col min="7686" max="7687" width="5.140625" style="25" customWidth="1"/>
    <col min="7688" max="7688" width="5.5703125" style="25" customWidth="1"/>
    <col min="7689" max="7689" width="5.140625" style="25" customWidth="1"/>
    <col min="7690" max="7690" width="6.42578125" style="25" customWidth="1"/>
    <col min="7691" max="7691" width="5.42578125" style="25" customWidth="1"/>
    <col min="7692" max="7693" width="5.140625" style="25" customWidth="1"/>
    <col min="7694" max="7694" width="5.5703125" style="25" customWidth="1"/>
    <col min="7695" max="7695" width="6.42578125" style="25" customWidth="1"/>
    <col min="7696" max="7698" width="5.140625" style="25" customWidth="1"/>
    <col min="7699" max="7699" width="4.5703125" style="25" customWidth="1"/>
    <col min="7700" max="7700" width="6" style="25" customWidth="1"/>
    <col min="7701" max="7703" width="5.140625" style="25" customWidth="1"/>
    <col min="7704" max="7707" width="0" style="25" hidden="1" customWidth="1"/>
    <col min="7708" max="7937" width="11.42578125" style="25"/>
    <col min="7938" max="7938" width="3.85546875" style="25" customWidth="1"/>
    <col min="7939" max="7939" width="14.42578125" style="25" customWidth="1"/>
    <col min="7940" max="7941" width="6.42578125" style="25" customWidth="1"/>
    <col min="7942" max="7943" width="5.140625" style="25" customWidth="1"/>
    <col min="7944" max="7944" width="5.5703125" style="25" customWidth="1"/>
    <col min="7945" max="7945" width="5.140625" style="25" customWidth="1"/>
    <col min="7946" max="7946" width="6.42578125" style="25" customWidth="1"/>
    <col min="7947" max="7947" width="5.42578125" style="25" customWidth="1"/>
    <col min="7948" max="7949" width="5.140625" style="25" customWidth="1"/>
    <col min="7950" max="7950" width="5.5703125" style="25" customWidth="1"/>
    <col min="7951" max="7951" width="6.42578125" style="25" customWidth="1"/>
    <col min="7952" max="7954" width="5.140625" style="25" customWidth="1"/>
    <col min="7955" max="7955" width="4.5703125" style="25" customWidth="1"/>
    <col min="7956" max="7956" width="6" style="25" customWidth="1"/>
    <col min="7957" max="7959" width="5.140625" style="25" customWidth="1"/>
    <col min="7960" max="7963" width="0" style="25" hidden="1" customWidth="1"/>
    <col min="7964" max="8192" width="9.140625" style="25"/>
    <col min="8193" max="8193" width="11.42578125" style="25"/>
    <col min="8194" max="8194" width="3.85546875" style="25" customWidth="1"/>
    <col min="8195" max="8195" width="14.42578125" style="25" customWidth="1"/>
    <col min="8196" max="8197" width="6.42578125" style="25" customWidth="1"/>
    <col min="8198" max="8199" width="5.140625" style="25" customWidth="1"/>
    <col min="8200" max="8200" width="5.5703125" style="25" customWidth="1"/>
    <col min="8201" max="8201" width="5.140625" style="25" customWidth="1"/>
    <col min="8202" max="8202" width="6.42578125" style="25" customWidth="1"/>
    <col min="8203" max="8203" width="5.42578125" style="25" customWidth="1"/>
    <col min="8204" max="8205" width="5.140625" style="25" customWidth="1"/>
    <col min="8206" max="8206" width="5.5703125" style="25" customWidth="1"/>
    <col min="8207" max="8207" width="6.42578125" style="25" customWidth="1"/>
    <col min="8208" max="8210" width="5.140625" style="25" customWidth="1"/>
    <col min="8211" max="8211" width="4.5703125" style="25" customWidth="1"/>
    <col min="8212" max="8212" width="6" style="25" customWidth="1"/>
    <col min="8213" max="8215" width="5.140625" style="25" customWidth="1"/>
    <col min="8216" max="8219" width="0" style="25" hidden="1" customWidth="1"/>
    <col min="8220" max="8449" width="11.42578125" style="25"/>
    <col min="8450" max="8450" width="3.85546875" style="25" customWidth="1"/>
    <col min="8451" max="8451" width="14.42578125" style="25" customWidth="1"/>
    <col min="8452" max="8453" width="6.42578125" style="25" customWidth="1"/>
    <col min="8454" max="8455" width="5.140625" style="25" customWidth="1"/>
    <col min="8456" max="8456" width="5.5703125" style="25" customWidth="1"/>
    <col min="8457" max="8457" width="5.140625" style="25" customWidth="1"/>
    <col min="8458" max="8458" width="6.42578125" style="25" customWidth="1"/>
    <col min="8459" max="8459" width="5.42578125" style="25" customWidth="1"/>
    <col min="8460" max="8461" width="5.140625" style="25" customWidth="1"/>
    <col min="8462" max="8462" width="5.5703125" style="25" customWidth="1"/>
    <col min="8463" max="8463" width="6.42578125" style="25" customWidth="1"/>
    <col min="8464" max="8466" width="5.140625" style="25" customWidth="1"/>
    <col min="8467" max="8467" width="4.5703125" style="25" customWidth="1"/>
    <col min="8468" max="8468" width="6" style="25" customWidth="1"/>
    <col min="8469" max="8471" width="5.140625" style="25" customWidth="1"/>
    <col min="8472" max="8475" width="0" style="25" hidden="1" customWidth="1"/>
    <col min="8476" max="8705" width="11.42578125" style="25"/>
    <col min="8706" max="8706" width="3.85546875" style="25" customWidth="1"/>
    <col min="8707" max="8707" width="14.42578125" style="25" customWidth="1"/>
    <col min="8708" max="8709" width="6.42578125" style="25" customWidth="1"/>
    <col min="8710" max="8711" width="5.140625" style="25" customWidth="1"/>
    <col min="8712" max="8712" width="5.5703125" style="25" customWidth="1"/>
    <col min="8713" max="8713" width="5.140625" style="25" customWidth="1"/>
    <col min="8714" max="8714" width="6.42578125" style="25" customWidth="1"/>
    <col min="8715" max="8715" width="5.42578125" style="25" customWidth="1"/>
    <col min="8716" max="8717" width="5.140625" style="25" customWidth="1"/>
    <col min="8718" max="8718" width="5.5703125" style="25" customWidth="1"/>
    <col min="8719" max="8719" width="6.42578125" style="25" customWidth="1"/>
    <col min="8720" max="8722" width="5.140625" style="25" customWidth="1"/>
    <col min="8723" max="8723" width="4.5703125" style="25" customWidth="1"/>
    <col min="8724" max="8724" width="6" style="25" customWidth="1"/>
    <col min="8725" max="8727" width="5.140625" style="25" customWidth="1"/>
    <col min="8728" max="8731" width="0" style="25" hidden="1" customWidth="1"/>
    <col min="8732" max="8961" width="11.42578125" style="25"/>
    <col min="8962" max="8962" width="3.85546875" style="25" customWidth="1"/>
    <col min="8963" max="8963" width="14.42578125" style="25" customWidth="1"/>
    <col min="8964" max="8965" width="6.42578125" style="25" customWidth="1"/>
    <col min="8966" max="8967" width="5.140625" style="25" customWidth="1"/>
    <col min="8968" max="8968" width="5.5703125" style="25" customWidth="1"/>
    <col min="8969" max="8969" width="5.140625" style="25" customWidth="1"/>
    <col min="8970" max="8970" width="6.42578125" style="25" customWidth="1"/>
    <col min="8971" max="8971" width="5.42578125" style="25" customWidth="1"/>
    <col min="8972" max="8973" width="5.140625" style="25" customWidth="1"/>
    <col min="8974" max="8974" width="5.5703125" style="25" customWidth="1"/>
    <col min="8975" max="8975" width="6.42578125" style="25" customWidth="1"/>
    <col min="8976" max="8978" width="5.140625" style="25" customWidth="1"/>
    <col min="8979" max="8979" width="4.5703125" style="25" customWidth="1"/>
    <col min="8980" max="8980" width="6" style="25" customWidth="1"/>
    <col min="8981" max="8983" width="5.140625" style="25" customWidth="1"/>
    <col min="8984" max="8987" width="0" style="25" hidden="1" customWidth="1"/>
    <col min="8988" max="9216" width="9.140625" style="25"/>
    <col min="9217" max="9217" width="11.42578125" style="25"/>
    <col min="9218" max="9218" width="3.85546875" style="25" customWidth="1"/>
    <col min="9219" max="9219" width="14.42578125" style="25" customWidth="1"/>
    <col min="9220" max="9221" width="6.42578125" style="25" customWidth="1"/>
    <col min="9222" max="9223" width="5.140625" style="25" customWidth="1"/>
    <col min="9224" max="9224" width="5.5703125" style="25" customWidth="1"/>
    <col min="9225" max="9225" width="5.140625" style="25" customWidth="1"/>
    <col min="9226" max="9226" width="6.42578125" style="25" customWidth="1"/>
    <col min="9227" max="9227" width="5.42578125" style="25" customWidth="1"/>
    <col min="9228" max="9229" width="5.140625" style="25" customWidth="1"/>
    <col min="9230" max="9230" width="5.5703125" style="25" customWidth="1"/>
    <col min="9231" max="9231" width="6.42578125" style="25" customWidth="1"/>
    <col min="9232" max="9234" width="5.140625" style="25" customWidth="1"/>
    <col min="9235" max="9235" width="4.5703125" style="25" customWidth="1"/>
    <col min="9236" max="9236" width="6" style="25" customWidth="1"/>
    <col min="9237" max="9239" width="5.140625" style="25" customWidth="1"/>
    <col min="9240" max="9243" width="0" style="25" hidden="1" customWidth="1"/>
    <col min="9244" max="9473" width="11.42578125" style="25"/>
    <col min="9474" max="9474" width="3.85546875" style="25" customWidth="1"/>
    <col min="9475" max="9475" width="14.42578125" style="25" customWidth="1"/>
    <col min="9476" max="9477" width="6.42578125" style="25" customWidth="1"/>
    <col min="9478" max="9479" width="5.140625" style="25" customWidth="1"/>
    <col min="9480" max="9480" width="5.5703125" style="25" customWidth="1"/>
    <col min="9481" max="9481" width="5.140625" style="25" customWidth="1"/>
    <col min="9482" max="9482" width="6.42578125" style="25" customWidth="1"/>
    <col min="9483" max="9483" width="5.42578125" style="25" customWidth="1"/>
    <col min="9484" max="9485" width="5.140625" style="25" customWidth="1"/>
    <col min="9486" max="9486" width="5.5703125" style="25" customWidth="1"/>
    <col min="9487" max="9487" width="6.42578125" style="25" customWidth="1"/>
    <col min="9488" max="9490" width="5.140625" style="25" customWidth="1"/>
    <col min="9491" max="9491" width="4.5703125" style="25" customWidth="1"/>
    <col min="9492" max="9492" width="6" style="25" customWidth="1"/>
    <col min="9493" max="9495" width="5.140625" style="25" customWidth="1"/>
    <col min="9496" max="9499" width="0" style="25" hidden="1" customWidth="1"/>
    <col min="9500" max="9729" width="11.42578125" style="25"/>
    <col min="9730" max="9730" width="3.85546875" style="25" customWidth="1"/>
    <col min="9731" max="9731" width="14.42578125" style="25" customWidth="1"/>
    <col min="9732" max="9733" width="6.42578125" style="25" customWidth="1"/>
    <col min="9734" max="9735" width="5.140625" style="25" customWidth="1"/>
    <col min="9736" max="9736" width="5.5703125" style="25" customWidth="1"/>
    <col min="9737" max="9737" width="5.140625" style="25" customWidth="1"/>
    <col min="9738" max="9738" width="6.42578125" style="25" customWidth="1"/>
    <col min="9739" max="9739" width="5.42578125" style="25" customWidth="1"/>
    <col min="9740" max="9741" width="5.140625" style="25" customWidth="1"/>
    <col min="9742" max="9742" width="5.5703125" style="25" customWidth="1"/>
    <col min="9743" max="9743" width="6.42578125" style="25" customWidth="1"/>
    <col min="9744" max="9746" width="5.140625" style="25" customWidth="1"/>
    <col min="9747" max="9747" width="4.5703125" style="25" customWidth="1"/>
    <col min="9748" max="9748" width="6" style="25" customWidth="1"/>
    <col min="9749" max="9751" width="5.140625" style="25" customWidth="1"/>
    <col min="9752" max="9755" width="0" style="25" hidden="1" customWidth="1"/>
    <col min="9756" max="9985" width="11.42578125" style="25"/>
    <col min="9986" max="9986" width="3.85546875" style="25" customWidth="1"/>
    <col min="9987" max="9987" width="14.42578125" style="25" customWidth="1"/>
    <col min="9988" max="9989" width="6.42578125" style="25" customWidth="1"/>
    <col min="9990" max="9991" width="5.140625" style="25" customWidth="1"/>
    <col min="9992" max="9992" width="5.5703125" style="25" customWidth="1"/>
    <col min="9993" max="9993" width="5.140625" style="25" customWidth="1"/>
    <col min="9994" max="9994" width="6.42578125" style="25" customWidth="1"/>
    <col min="9995" max="9995" width="5.42578125" style="25" customWidth="1"/>
    <col min="9996" max="9997" width="5.140625" style="25" customWidth="1"/>
    <col min="9998" max="9998" width="5.5703125" style="25" customWidth="1"/>
    <col min="9999" max="9999" width="6.42578125" style="25" customWidth="1"/>
    <col min="10000" max="10002" width="5.140625" style="25" customWidth="1"/>
    <col min="10003" max="10003" width="4.5703125" style="25" customWidth="1"/>
    <col min="10004" max="10004" width="6" style="25" customWidth="1"/>
    <col min="10005" max="10007" width="5.140625" style="25" customWidth="1"/>
    <col min="10008" max="10011" width="0" style="25" hidden="1" customWidth="1"/>
    <col min="10012" max="10240" width="9.140625" style="25"/>
    <col min="10241" max="10241" width="11.42578125" style="25"/>
    <col min="10242" max="10242" width="3.85546875" style="25" customWidth="1"/>
    <col min="10243" max="10243" width="14.42578125" style="25" customWidth="1"/>
    <col min="10244" max="10245" width="6.42578125" style="25" customWidth="1"/>
    <col min="10246" max="10247" width="5.140625" style="25" customWidth="1"/>
    <col min="10248" max="10248" width="5.5703125" style="25" customWidth="1"/>
    <col min="10249" max="10249" width="5.140625" style="25" customWidth="1"/>
    <col min="10250" max="10250" width="6.42578125" style="25" customWidth="1"/>
    <col min="10251" max="10251" width="5.42578125" style="25" customWidth="1"/>
    <col min="10252" max="10253" width="5.140625" style="25" customWidth="1"/>
    <col min="10254" max="10254" width="5.5703125" style="25" customWidth="1"/>
    <col min="10255" max="10255" width="6.42578125" style="25" customWidth="1"/>
    <col min="10256" max="10258" width="5.140625" style="25" customWidth="1"/>
    <col min="10259" max="10259" width="4.5703125" style="25" customWidth="1"/>
    <col min="10260" max="10260" width="6" style="25" customWidth="1"/>
    <col min="10261" max="10263" width="5.140625" style="25" customWidth="1"/>
    <col min="10264" max="10267" width="0" style="25" hidden="1" customWidth="1"/>
    <col min="10268" max="10497" width="11.42578125" style="25"/>
    <col min="10498" max="10498" width="3.85546875" style="25" customWidth="1"/>
    <col min="10499" max="10499" width="14.42578125" style="25" customWidth="1"/>
    <col min="10500" max="10501" width="6.42578125" style="25" customWidth="1"/>
    <col min="10502" max="10503" width="5.140625" style="25" customWidth="1"/>
    <col min="10504" max="10504" width="5.5703125" style="25" customWidth="1"/>
    <col min="10505" max="10505" width="5.140625" style="25" customWidth="1"/>
    <col min="10506" max="10506" width="6.42578125" style="25" customWidth="1"/>
    <col min="10507" max="10507" width="5.42578125" style="25" customWidth="1"/>
    <col min="10508" max="10509" width="5.140625" style="25" customWidth="1"/>
    <col min="10510" max="10510" width="5.5703125" style="25" customWidth="1"/>
    <col min="10511" max="10511" width="6.42578125" style="25" customWidth="1"/>
    <col min="10512" max="10514" width="5.140625" style="25" customWidth="1"/>
    <col min="10515" max="10515" width="4.5703125" style="25" customWidth="1"/>
    <col min="10516" max="10516" width="6" style="25" customWidth="1"/>
    <col min="10517" max="10519" width="5.140625" style="25" customWidth="1"/>
    <col min="10520" max="10523" width="0" style="25" hidden="1" customWidth="1"/>
    <col min="10524" max="10753" width="11.42578125" style="25"/>
    <col min="10754" max="10754" width="3.85546875" style="25" customWidth="1"/>
    <col min="10755" max="10755" width="14.42578125" style="25" customWidth="1"/>
    <col min="10756" max="10757" width="6.42578125" style="25" customWidth="1"/>
    <col min="10758" max="10759" width="5.140625" style="25" customWidth="1"/>
    <col min="10760" max="10760" width="5.5703125" style="25" customWidth="1"/>
    <col min="10761" max="10761" width="5.140625" style="25" customWidth="1"/>
    <col min="10762" max="10762" width="6.42578125" style="25" customWidth="1"/>
    <col min="10763" max="10763" width="5.42578125" style="25" customWidth="1"/>
    <col min="10764" max="10765" width="5.140625" style="25" customWidth="1"/>
    <col min="10766" max="10766" width="5.5703125" style="25" customWidth="1"/>
    <col min="10767" max="10767" width="6.42578125" style="25" customWidth="1"/>
    <col min="10768" max="10770" width="5.140625" style="25" customWidth="1"/>
    <col min="10771" max="10771" width="4.5703125" style="25" customWidth="1"/>
    <col min="10772" max="10772" width="6" style="25" customWidth="1"/>
    <col min="10773" max="10775" width="5.140625" style="25" customWidth="1"/>
    <col min="10776" max="10779" width="0" style="25" hidden="1" customWidth="1"/>
    <col min="10780" max="11009" width="11.42578125" style="25"/>
    <col min="11010" max="11010" width="3.85546875" style="25" customWidth="1"/>
    <col min="11011" max="11011" width="14.42578125" style="25" customWidth="1"/>
    <col min="11012" max="11013" width="6.42578125" style="25" customWidth="1"/>
    <col min="11014" max="11015" width="5.140625" style="25" customWidth="1"/>
    <col min="11016" max="11016" width="5.5703125" style="25" customWidth="1"/>
    <col min="11017" max="11017" width="5.140625" style="25" customWidth="1"/>
    <col min="11018" max="11018" width="6.42578125" style="25" customWidth="1"/>
    <col min="11019" max="11019" width="5.42578125" style="25" customWidth="1"/>
    <col min="11020" max="11021" width="5.140625" style="25" customWidth="1"/>
    <col min="11022" max="11022" width="5.5703125" style="25" customWidth="1"/>
    <col min="11023" max="11023" width="6.42578125" style="25" customWidth="1"/>
    <col min="11024" max="11026" width="5.140625" style="25" customWidth="1"/>
    <col min="11027" max="11027" width="4.5703125" style="25" customWidth="1"/>
    <col min="11028" max="11028" width="6" style="25" customWidth="1"/>
    <col min="11029" max="11031" width="5.140625" style="25" customWidth="1"/>
    <col min="11032" max="11035" width="0" style="25" hidden="1" customWidth="1"/>
    <col min="11036" max="11264" width="9.140625" style="25"/>
    <col min="11265" max="11265" width="11.42578125" style="25"/>
    <col min="11266" max="11266" width="3.85546875" style="25" customWidth="1"/>
    <col min="11267" max="11267" width="14.42578125" style="25" customWidth="1"/>
    <col min="11268" max="11269" width="6.42578125" style="25" customWidth="1"/>
    <col min="11270" max="11271" width="5.140625" style="25" customWidth="1"/>
    <col min="11272" max="11272" width="5.5703125" style="25" customWidth="1"/>
    <col min="11273" max="11273" width="5.140625" style="25" customWidth="1"/>
    <col min="11274" max="11274" width="6.42578125" style="25" customWidth="1"/>
    <col min="11275" max="11275" width="5.42578125" style="25" customWidth="1"/>
    <col min="11276" max="11277" width="5.140625" style="25" customWidth="1"/>
    <col min="11278" max="11278" width="5.5703125" style="25" customWidth="1"/>
    <col min="11279" max="11279" width="6.42578125" style="25" customWidth="1"/>
    <col min="11280" max="11282" width="5.140625" style="25" customWidth="1"/>
    <col min="11283" max="11283" width="4.5703125" style="25" customWidth="1"/>
    <col min="11284" max="11284" width="6" style="25" customWidth="1"/>
    <col min="11285" max="11287" width="5.140625" style="25" customWidth="1"/>
    <col min="11288" max="11291" width="0" style="25" hidden="1" customWidth="1"/>
    <col min="11292" max="11521" width="11.42578125" style="25"/>
    <col min="11522" max="11522" width="3.85546875" style="25" customWidth="1"/>
    <col min="11523" max="11523" width="14.42578125" style="25" customWidth="1"/>
    <col min="11524" max="11525" width="6.42578125" style="25" customWidth="1"/>
    <col min="11526" max="11527" width="5.140625" style="25" customWidth="1"/>
    <col min="11528" max="11528" width="5.5703125" style="25" customWidth="1"/>
    <col min="11529" max="11529" width="5.140625" style="25" customWidth="1"/>
    <col min="11530" max="11530" width="6.42578125" style="25" customWidth="1"/>
    <col min="11531" max="11531" width="5.42578125" style="25" customWidth="1"/>
    <col min="11532" max="11533" width="5.140625" style="25" customWidth="1"/>
    <col min="11534" max="11534" width="5.5703125" style="25" customWidth="1"/>
    <col min="11535" max="11535" width="6.42578125" style="25" customWidth="1"/>
    <col min="11536" max="11538" width="5.140625" style="25" customWidth="1"/>
    <col min="11539" max="11539" width="4.5703125" style="25" customWidth="1"/>
    <col min="11540" max="11540" width="6" style="25" customWidth="1"/>
    <col min="11541" max="11543" width="5.140625" style="25" customWidth="1"/>
    <col min="11544" max="11547" width="0" style="25" hidden="1" customWidth="1"/>
    <col min="11548" max="11777" width="11.42578125" style="25"/>
    <col min="11778" max="11778" width="3.85546875" style="25" customWidth="1"/>
    <col min="11779" max="11779" width="14.42578125" style="25" customWidth="1"/>
    <col min="11780" max="11781" width="6.42578125" style="25" customWidth="1"/>
    <col min="11782" max="11783" width="5.140625" style="25" customWidth="1"/>
    <col min="11784" max="11784" width="5.5703125" style="25" customWidth="1"/>
    <col min="11785" max="11785" width="5.140625" style="25" customWidth="1"/>
    <col min="11786" max="11786" width="6.42578125" style="25" customWidth="1"/>
    <col min="11787" max="11787" width="5.42578125" style="25" customWidth="1"/>
    <col min="11788" max="11789" width="5.140625" style="25" customWidth="1"/>
    <col min="11790" max="11790" width="5.5703125" style="25" customWidth="1"/>
    <col min="11791" max="11791" width="6.42578125" style="25" customWidth="1"/>
    <col min="11792" max="11794" width="5.140625" style="25" customWidth="1"/>
    <col min="11795" max="11795" width="4.5703125" style="25" customWidth="1"/>
    <col min="11796" max="11796" width="6" style="25" customWidth="1"/>
    <col min="11797" max="11799" width="5.140625" style="25" customWidth="1"/>
    <col min="11800" max="11803" width="0" style="25" hidden="1" customWidth="1"/>
    <col min="11804" max="12033" width="11.42578125" style="25"/>
    <col min="12034" max="12034" width="3.85546875" style="25" customWidth="1"/>
    <col min="12035" max="12035" width="14.42578125" style="25" customWidth="1"/>
    <col min="12036" max="12037" width="6.42578125" style="25" customWidth="1"/>
    <col min="12038" max="12039" width="5.140625" style="25" customWidth="1"/>
    <col min="12040" max="12040" width="5.5703125" style="25" customWidth="1"/>
    <col min="12041" max="12041" width="5.140625" style="25" customWidth="1"/>
    <col min="12042" max="12042" width="6.42578125" style="25" customWidth="1"/>
    <col min="12043" max="12043" width="5.42578125" style="25" customWidth="1"/>
    <col min="12044" max="12045" width="5.140625" style="25" customWidth="1"/>
    <col min="12046" max="12046" width="5.5703125" style="25" customWidth="1"/>
    <col min="12047" max="12047" width="6.42578125" style="25" customWidth="1"/>
    <col min="12048" max="12050" width="5.140625" style="25" customWidth="1"/>
    <col min="12051" max="12051" width="4.5703125" style="25" customWidth="1"/>
    <col min="12052" max="12052" width="6" style="25" customWidth="1"/>
    <col min="12053" max="12055" width="5.140625" style="25" customWidth="1"/>
    <col min="12056" max="12059" width="0" style="25" hidden="1" customWidth="1"/>
    <col min="12060" max="12288" width="9.140625" style="25"/>
    <col min="12289" max="12289" width="11.42578125" style="25"/>
    <col min="12290" max="12290" width="3.85546875" style="25" customWidth="1"/>
    <col min="12291" max="12291" width="14.42578125" style="25" customWidth="1"/>
    <col min="12292" max="12293" width="6.42578125" style="25" customWidth="1"/>
    <col min="12294" max="12295" width="5.140625" style="25" customWidth="1"/>
    <col min="12296" max="12296" width="5.5703125" style="25" customWidth="1"/>
    <col min="12297" max="12297" width="5.140625" style="25" customWidth="1"/>
    <col min="12298" max="12298" width="6.42578125" style="25" customWidth="1"/>
    <col min="12299" max="12299" width="5.42578125" style="25" customWidth="1"/>
    <col min="12300" max="12301" width="5.140625" style="25" customWidth="1"/>
    <col min="12302" max="12302" width="5.5703125" style="25" customWidth="1"/>
    <col min="12303" max="12303" width="6.42578125" style="25" customWidth="1"/>
    <col min="12304" max="12306" width="5.140625" style="25" customWidth="1"/>
    <col min="12307" max="12307" width="4.5703125" style="25" customWidth="1"/>
    <col min="12308" max="12308" width="6" style="25" customWidth="1"/>
    <col min="12309" max="12311" width="5.140625" style="25" customWidth="1"/>
    <col min="12312" max="12315" width="0" style="25" hidden="1" customWidth="1"/>
    <col min="12316" max="12545" width="11.42578125" style="25"/>
    <col min="12546" max="12546" width="3.85546875" style="25" customWidth="1"/>
    <col min="12547" max="12547" width="14.42578125" style="25" customWidth="1"/>
    <col min="12548" max="12549" width="6.42578125" style="25" customWidth="1"/>
    <col min="12550" max="12551" width="5.140625" style="25" customWidth="1"/>
    <col min="12552" max="12552" width="5.5703125" style="25" customWidth="1"/>
    <col min="12553" max="12553" width="5.140625" style="25" customWidth="1"/>
    <col min="12554" max="12554" width="6.42578125" style="25" customWidth="1"/>
    <col min="12555" max="12555" width="5.42578125" style="25" customWidth="1"/>
    <col min="12556" max="12557" width="5.140625" style="25" customWidth="1"/>
    <col min="12558" max="12558" width="5.5703125" style="25" customWidth="1"/>
    <col min="12559" max="12559" width="6.42578125" style="25" customWidth="1"/>
    <col min="12560" max="12562" width="5.140625" style="25" customWidth="1"/>
    <col min="12563" max="12563" width="4.5703125" style="25" customWidth="1"/>
    <col min="12564" max="12564" width="6" style="25" customWidth="1"/>
    <col min="12565" max="12567" width="5.140625" style="25" customWidth="1"/>
    <col min="12568" max="12571" width="0" style="25" hidden="1" customWidth="1"/>
    <col min="12572" max="12801" width="11.42578125" style="25"/>
    <col min="12802" max="12802" width="3.85546875" style="25" customWidth="1"/>
    <col min="12803" max="12803" width="14.42578125" style="25" customWidth="1"/>
    <col min="12804" max="12805" width="6.42578125" style="25" customWidth="1"/>
    <col min="12806" max="12807" width="5.140625" style="25" customWidth="1"/>
    <col min="12808" max="12808" width="5.5703125" style="25" customWidth="1"/>
    <col min="12809" max="12809" width="5.140625" style="25" customWidth="1"/>
    <col min="12810" max="12810" width="6.42578125" style="25" customWidth="1"/>
    <col min="12811" max="12811" width="5.42578125" style="25" customWidth="1"/>
    <col min="12812" max="12813" width="5.140625" style="25" customWidth="1"/>
    <col min="12814" max="12814" width="5.5703125" style="25" customWidth="1"/>
    <col min="12815" max="12815" width="6.42578125" style="25" customWidth="1"/>
    <col min="12816" max="12818" width="5.140625" style="25" customWidth="1"/>
    <col min="12819" max="12819" width="4.5703125" style="25" customWidth="1"/>
    <col min="12820" max="12820" width="6" style="25" customWidth="1"/>
    <col min="12821" max="12823" width="5.140625" style="25" customWidth="1"/>
    <col min="12824" max="12827" width="0" style="25" hidden="1" customWidth="1"/>
    <col min="12828" max="13057" width="11.42578125" style="25"/>
    <col min="13058" max="13058" width="3.85546875" style="25" customWidth="1"/>
    <col min="13059" max="13059" width="14.42578125" style="25" customWidth="1"/>
    <col min="13060" max="13061" width="6.42578125" style="25" customWidth="1"/>
    <col min="13062" max="13063" width="5.140625" style="25" customWidth="1"/>
    <col min="13064" max="13064" width="5.5703125" style="25" customWidth="1"/>
    <col min="13065" max="13065" width="5.140625" style="25" customWidth="1"/>
    <col min="13066" max="13066" width="6.42578125" style="25" customWidth="1"/>
    <col min="13067" max="13067" width="5.42578125" style="25" customWidth="1"/>
    <col min="13068" max="13069" width="5.140625" style="25" customWidth="1"/>
    <col min="13070" max="13070" width="5.5703125" style="25" customWidth="1"/>
    <col min="13071" max="13071" width="6.42578125" style="25" customWidth="1"/>
    <col min="13072" max="13074" width="5.140625" style="25" customWidth="1"/>
    <col min="13075" max="13075" width="4.5703125" style="25" customWidth="1"/>
    <col min="13076" max="13076" width="6" style="25" customWidth="1"/>
    <col min="13077" max="13079" width="5.140625" style="25" customWidth="1"/>
    <col min="13080" max="13083" width="0" style="25" hidden="1" customWidth="1"/>
    <col min="13084" max="13312" width="9.140625" style="25"/>
    <col min="13313" max="13313" width="11.42578125" style="25"/>
    <col min="13314" max="13314" width="3.85546875" style="25" customWidth="1"/>
    <col min="13315" max="13315" width="14.42578125" style="25" customWidth="1"/>
    <col min="13316" max="13317" width="6.42578125" style="25" customWidth="1"/>
    <col min="13318" max="13319" width="5.140625" style="25" customWidth="1"/>
    <col min="13320" max="13320" width="5.5703125" style="25" customWidth="1"/>
    <col min="13321" max="13321" width="5.140625" style="25" customWidth="1"/>
    <col min="13322" max="13322" width="6.42578125" style="25" customWidth="1"/>
    <col min="13323" max="13323" width="5.42578125" style="25" customWidth="1"/>
    <col min="13324" max="13325" width="5.140625" style="25" customWidth="1"/>
    <col min="13326" max="13326" width="5.5703125" style="25" customWidth="1"/>
    <col min="13327" max="13327" width="6.42578125" style="25" customWidth="1"/>
    <col min="13328" max="13330" width="5.140625" style="25" customWidth="1"/>
    <col min="13331" max="13331" width="4.5703125" style="25" customWidth="1"/>
    <col min="13332" max="13332" width="6" style="25" customWidth="1"/>
    <col min="13333" max="13335" width="5.140625" style="25" customWidth="1"/>
    <col min="13336" max="13339" width="0" style="25" hidden="1" customWidth="1"/>
    <col min="13340" max="13569" width="11.42578125" style="25"/>
    <col min="13570" max="13570" width="3.85546875" style="25" customWidth="1"/>
    <col min="13571" max="13571" width="14.42578125" style="25" customWidth="1"/>
    <col min="13572" max="13573" width="6.42578125" style="25" customWidth="1"/>
    <col min="13574" max="13575" width="5.140625" style="25" customWidth="1"/>
    <col min="13576" max="13576" width="5.5703125" style="25" customWidth="1"/>
    <col min="13577" max="13577" width="5.140625" style="25" customWidth="1"/>
    <col min="13578" max="13578" width="6.42578125" style="25" customWidth="1"/>
    <col min="13579" max="13579" width="5.42578125" style="25" customWidth="1"/>
    <col min="13580" max="13581" width="5.140625" style="25" customWidth="1"/>
    <col min="13582" max="13582" width="5.5703125" style="25" customWidth="1"/>
    <col min="13583" max="13583" width="6.42578125" style="25" customWidth="1"/>
    <col min="13584" max="13586" width="5.140625" style="25" customWidth="1"/>
    <col min="13587" max="13587" width="4.5703125" style="25" customWidth="1"/>
    <col min="13588" max="13588" width="6" style="25" customWidth="1"/>
    <col min="13589" max="13591" width="5.140625" style="25" customWidth="1"/>
    <col min="13592" max="13595" width="0" style="25" hidden="1" customWidth="1"/>
    <col min="13596" max="13825" width="11.42578125" style="25"/>
    <col min="13826" max="13826" width="3.85546875" style="25" customWidth="1"/>
    <col min="13827" max="13827" width="14.42578125" style="25" customWidth="1"/>
    <col min="13828" max="13829" width="6.42578125" style="25" customWidth="1"/>
    <col min="13830" max="13831" width="5.140625" style="25" customWidth="1"/>
    <col min="13832" max="13832" width="5.5703125" style="25" customWidth="1"/>
    <col min="13833" max="13833" width="5.140625" style="25" customWidth="1"/>
    <col min="13834" max="13834" width="6.42578125" style="25" customWidth="1"/>
    <col min="13835" max="13835" width="5.42578125" style="25" customWidth="1"/>
    <col min="13836" max="13837" width="5.140625" style="25" customWidth="1"/>
    <col min="13838" max="13838" width="5.5703125" style="25" customWidth="1"/>
    <col min="13839" max="13839" width="6.42578125" style="25" customWidth="1"/>
    <col min="13840" max="13842" width="5.140625" style="25" customWidth="1"/>
    <col min="13843" max="13843" width="4.5703125" style="25" customWidth="1"/>
    <col min="13844" max="13844" width="6" style="25" customWidth="1"/>
    <col min="13845" max="13847" width="5.140625" style="25" customWidth="1"/>
    <col min="13848" max="13851" width="0" style="25" hidden="1" customWidth="1"/>
    <col min="13852" max="14081" width="11.42578125" style="25"/>
    <col min="14082" max="14082" width="3.85546875" style="25" customWidth="1"/>
    <col min="14083" max="14083" width="14.42578125" style="25" customWidth="1"/>
    <col min="14084" max="14085" width="6.42578125" style="25" customWidth="1"/>
    <col min="14086" max="14087" width="5.140625" style="25" customWidth="1"/>
    <col min="14088" max="14088" width="5.5703125" style="25" customWidth="1"/>
    <col min="14089" max="14089" width="5.140625" style="25" customWidth="1"/>
    <col min="14090" max="14090" width="6.42578125" style="25" customWidth="1"/>
    <col min="14091" max="14091" width="5.42578125" style="25" customWidth="1"/>
    <col min="14092" max="14093" width="5.140625" style="25" customWidth="1"/>
    <col min="14094" max="14094" width="5.5703125" style="25" customWidth="1"/>
    <col min="14095" max="14095" width="6.42578125" style="25" customWidth="1"/>
    <col min="14096" max="14098" width="5.140625" style="25" customWidth="1"/>
    <col min="14099" max="14099" width="4.5703125" style="25" customWidth="1"/>
    <col min="14100" max="14100" width="6" style="25" customWidth="1"/>
    <col min="14101" max="14103" width="5.140625" style="25" customWidth="1"/>
    <col min="14104" max="14107" width="0" style="25" hidden="1" customWidth="1"/>
    <col min="14108" max="14336" width="9.140625" style="25"/>
    <col min="14337" max="14337" width="11.42578125" style="25"/>
    <col min="14338" max="14338" width="3.85546875" style="25" customWidth="1"/>
    <col min="14339" max="14339" width="14.42578125" style="25" customWidth="1"/>
    <col min="14340" max="14341" width="6.42578125" style="25" customWidth="1"/>
    <col min="14342" max="14343" width="5.140625" style="25" customWidth="1"/>
    <col min="14344" max="14344" width="5.5703125" style="25" customWidth="1"/>
    <col min="14345" max="14345" width="5.140625" style="25" customWidth="1"/>
    <col min="14346" max="14346" width="6.42578125" style="25" customWidth="1"/>
    <col min="14347" max="14347" width="5.42578125" style="25" customWidth="1"/>
    <col min="14348" max="14349" width="5.140625" style="25" customWidth="1"/>
    <col min="14350" max="14350" width="5.5703125" style="25" customWidth="1"/>
    <col min="14351" max="14351" width="6.42578125" style="25" customWidth="1"/>
    <col min="14352" max="14354" width="5.140625" style="25" customWidth="1"/>
    <col min="14355" max="14355" width="4.5703125" style="25" customWidth="1"/>
    <col min="14356" max="14356" width="6" style="25" customWidth="1"/>
    <col min="14357" max="14359" width="5.140625" style="25" customWidth="1"/>
    <col min="14360" max="14363" width="0" style="25" hidden="1" customWidth="1"/>
    <col min="14364" max="14593" width="11.42578125" style="25"/>
    <col min="14594" max="14594" width="3.85546875" style="25" customWidth="1"/>
    <col min="14595" max="14595" width="14.42578125" style="25" customWidth="1"/>
    <col min="14596" max="14597" width="6.42578125" style="25" customWidth="1"/>
    <col min="14598" max="14599" width="5.140625" style="25" customWidth="1"/>
    <col min="14600" max="14600" width="5.5703125" style="25" customWidth="1"/>
    <col min="14601" max="14601" width="5.140625" style="25" customWidth="1"/>
    <col min="14602" max="14602" width="6.42578125" style="25" customWidth="1"/>
    <col min="14603" max="14603" width="5.42578125" style="25" customWidth="1"/>
    <col min="14604" max="14605" width="5.140625" style="25" customWidth="1"/>
    <col min="14606" max="14606" width="5.5703125" style="25" customWidth="1"/>
    <col min="14607" max="14607" width="6.42578125" style="25" customWidth="1"/>
    <col min="14608" max="14610" width="5.140625" style="25" customWidth="1"/>
    <col min="14611" max="14611" width="4.5703125" style="25" customWidth="1"/>
    <col min="14612" max="14612" width="6" style="25" customWidth="1"/>
    <col min="14613" max="14615" width="5.140625" style="25" customWidth="1"/>
    <col min="14616" max="14619" width="0" style="25" hidden="1" customWidth="1"/>
    <col min="14620" max="14849" width="11.42578125" style="25"/>
    <col min="14850" max="14850" width="3.85546875" style="25" customWidth="1"/>
    <col min="14851" max="14851" width="14.42578125" style="25" customWidth="1"/>
    <col min="14852" max="14853" width="6.42578125" style="25" customWidth="1"/>
    <col min="14854" max="14855" width="5.140625" style="25" customWidth="1"/>
    <col min="14856" max="14856" width="5.5703125" style="25" customWidth="1"/>
    <col min="14857" max="14857" width="5.140625" style="25" customWidth="1"/>
    <col min="14858" max="14858" width="6.42578125" style="25" customWidth="1"/>
    <col min="14859" max="14859" width="5.42578125" style="25" customWidth="1"/>
    <col min="14860" max="14861" width="5.140625" style="25" customWidth="1"/>
    <col min="14862" max="14862" width="5.5703125" style="25" customWidth="1"/>
    <col min="14863" max="14863" width="6.42578125" style="25" customWidth="1"/>
    <col min="14864" max="14866" width="5.140625" style="25" customWidth="1"/>
    <col min="14867" max="14867" width="4.5703125" style="25" customWidth="1"/>
    <col min="14868" max="14868" width="6" style="25" customWidth="1"/>
    <col min="14869" max="14871" width="5.140625" style="25" customWidth="1"/>
    <col min="14872" max="14875" width="0" style="25" hidden="1" customWidth="1"/>
    <col min="14876" max="15105" width="11.42578125" style="25"/>
    <col min="15106" max="15106" width="3.85546875" style="25" customWidth="1"/>
    <col min="15107" max="15107" width="14.42578125" style="25" customWidth="1"/>
    <col min="15108" max="15109" width="6.42578125" style="25" customWidth="1"/>
    <col min="15110" max="15111" width="5.140625" style="25" customWidth="1"/>
    <col min="15112" max="15112" width="5.5703125" style="25" customWidth="1"/>
    <col min="15113" max="15113" width="5.140625" style="25" customWidth="1"/>
    <col min="15114" max="15114" width="6.42578125" style="25" customWidth="1"/>
    <col min="15115" max="15115" width="5.42578125" style="25" customWidth="1"/>
    <col min="15116" max="15117" width="5.140625" style="25" customWidth="1"/>
    <col min="15118" max="15118" width="5.5703125" style="25" customWidth="1"/>
    <col min="15119" max="15119" width="6.42578125" style="25" customWidth="1"/>
    <col min="15120" max="15122" width="5.140625" style="25" customWidth="1"/>
    <col min="15123" max="15123" width="4.5703125" style="25" customWidth="1"/>
    <col min="15124" max="15124" width="6" style="25" customWidth="1"/>
    <col min="15125" max="15127" width="5.140625" style="25" customWidth="1"/>
    <col min="15128" max="15131" width="0" style="25" hidden="1" customWidth="1"/>
    <col min="15132" max="15360" width="9.140625" style="25"/>
    <col min="15361" max="15361" width="11.42578125" style="25"/>
    <col min="15362" max="15362" width="3.85546875" style="25" customWidth="1"/>
    <col min="15363" max="15363" width="14.42578125" style="25" customWidth="1"/>
    <col min="15364" max="15365" width="6.42578125" style="25" customWidth="1"/>
    <col min="15366" max="15367" width="5.140625" style="25" customWidth="1"/>
    <col min="15368" max="15368" width="5.5703125" style="25" customWidth="1"/>
    <col min="15369" max="15369" width="5.140625" style="25" customWidth="1"/>
    <col min="15370" max="15370" width="6.42578125" style="25" customWidth="1"/>
    <col min="15371" max="15371" width="5.42578125" style="25" customWidth="1"/>
    <col min="15372" max="15373" width="5.140625" style="25" customWidth="1"/>
    <col min="15374" max="15374" width="5.5703125" style="25" customWidth="1"/>
    <col min="15375" max="15375" width="6.42578125" style="25" customWidth="1"/>
    <col min="15376" max="15378" width="5.140625" style="25" customWidth="1"/>
    <col min="15379" max="15379" width="4.5703125" style="25" customWidth="1"/>
    <col min="15380" max="15380" width="6" style="25" customWidth="1"/>
    <col min="15381" max="15383" width="5.140625" style="25" customWidth="1"/>
    <col min="15384" max="15387" width="0" style="25" hidden="1" customWidth="1"/>
    <col min="15388" max="15617" width="11.42578125" style="25"/>
    <col min="15618" max="15618" width="3.85546875" style="25" customWidth="1"/>
    <col min="15619" max="15619" width="14.42578125" style="25" customWidth="1"/>
    <col min="15620" max="15621" width="6.42578125" style="25" customWidth="1"/>
    <col min="15622" max="15623" width="5.140625" style="25" customWidth="1"/>
    <col min="15624" max="15624" width="5.5703125" style="25" customWidth="1"/>
    <col min="15625" max="15625" width="5.140625" style="25" customWidth="1"/>
    <col min="15626" max="15626" width="6.42578125" style="25" customWidth="1"/>
    <col min="15627" max="15627" width="5.42578125" style="25" customWidth="1"/>
    <col min="15628" max="15629" width="5.140625" style="25" customWidth="1"/>
    <col min="15630" max="15630" width="5.5703125" style="25" customWidth="1"/>
    <col min="15631" max="15631" width="6.42578125" style="25" customWidth="1"/>
    <col min="15632" max="15634" width="5.140625" style="25" customWidth="1"/>
    <col min="15635" max="15635" width="4.5703125" style="25" customWidth="1"/>
    <col min="15636" max="15636" width="6" style="25" customWidth="1"/>
    <col min="15637" max="15639" width="5.140625" style="25" customWidth="1"/>
    <col min="15640" max="15643" width="0" style="25" hidden="1" customWidth="1"/>
    <col min="15644" max="15873" width="11.42578125" style="25"/>
    <col min="15874" max="15874" width="3.85546875" style="25" customWidth="1"/>
    <col min="15875" max="15875" width="14.42578125" style="25" customWidth="1"/>
    <col min="15876" max="15877" width="6.42578125" style="25" customWidth="1"/>
    <col min="15878" max="15879" width="5.140625" style="25" customWidth="1"/>
    <col min="15880" max="15880" width="5.5703125" style="25" customWidth="1"/>
    <col min="15881" max="15881" width="5.140625" style="25" customWidth="1"/>
    <col min="15882" max="15882" width="6.42578125" style="25" customWidth="1"/>
    <col min="15883" max="15883" width="5.42578125" style="25" customWidth="1"/>
    <col min="15884" max="15885" width="5.140625" style="25" customWidth="1"/>
    <col min="15886" max="15886" width="5.5703125" style="25" customWidth="1"/>
    <col min="15887" max="15887" width="6.42578125" style="25" customWidth="1"/>
    <col min="15888" max="15890" width="5.140625" style="25" customWidth="1"/>
    <col min="15891" max="15891" width="4.5703125" style="25" customWidth="1"/>
    <col min="15892" max="15892" width="6" style="25" customWidth="1"/>
    <col min="15893" max="15895" width="5.140625" style="25" customWidth="1"/>
    <col min="15896" max="15899" width="0" style="25" hidden="1" customWidth="1"/>
    <col min="15900" max="16129" width="11.42578125" style="25"/>
    <col min="16130" max="16130" width="3.85546875" style="25" customWidth="1"/>
    <col min="16131" max="16131" width="14.42578125" style="25" customWidth="1"/>
    <col min="16132" max="16133" width="6.42578125" style="25" customWidth="1"/>
    <col min="16134" max="16135" width="5.140625" style="25" customWidth="1"/>
    <col min="16136" max="16136" width="5.5703125" style="25" customWidth="1"/>
    <col min="16137" max="16137" width="5.140625" style="25" customWidth="1"/>
    <col min="16138" max="16138" width="6.42578125" style="25" customWidth="1"/>
    <col min="16139" max="16139" width="5.42578125" style="25" customWidth="1"/>
    <col min="16140" max="16141" width="5.140625" style="25" customWidth="1"/>
    <col min="16142" max="16142" width="5.5703125" style="25" customWidth="1"/>
    <col min="16143" max="16143" width="6.42578125" style="25" customWidth="1"/>
    <col min="16144" max="16146" width="5.140625" style="25" customWidth="1"/>
    <col min="16147" max="16147" width="4.5703125" style="25" customWidth="1"/>
    <col min="16148" max="16148" width="6" style="25" customWidth="1"/>
    <col min="16149" max="16151" width="5.140625" style="25" customWidth="1"/>
    <col min="16152" max="16155" width="0" style="25" hidden="1" customWidth="1"/>
    <col min="16156" max="16384" width="9.140625" style="25"/>
  </cols>
  <sheetData>
    <row r="1" spans="1:23" ht="53.25" customHeight="1" x14ac:dyDescent="0.2">
      <c r="A1" s="233" t="s">
        <v>444</v>
      </c>
      <c r="B1" s="233"/>
      <c r="C1" s="233"/>
      <c r="D1" s="233"/>
      <c r="E1" s="233"/>
      <c r="F1" s="233"/>
      <c r="G1" s="233"/>
      <c r="H1" s="233"/>
      <c r="I1" s="233"/>
      <c r="J1" s="233"/>
      <c r="K1" s="233"/>
      <c r="L1" s="233"/>
      <c r="M1" s="233"/>
      <c r="N1" s="233"/>
      <c r="O1" s="233"/>
      <c r="P1" s="233"/>
      <c r="Q1" s="233"/>
      <c r="R1" s="233"/>
      <c r="S1" s="233"/>
      <c r="T1" s="233"/>
      <c r="U1" s="233"/>
      <c r="V1" s="233"/>
      <c r="W1" s="233"/>
    </row>
    <row r="2" spans="1:23" ht="18.75" x14ac:dyDescent="0.2">
      <c r="A2" s="235"/>
      <c r="B2" s="236"/>
      <c r="C2" s="236"/>
      <c r="D2" s="236"/>
      <c r="E2" s="236"/>
      <c r="F2" s="236"/>
      <c r="G2" s="236"/>
      <c r="H2" s="236"/>
      <c r="I2" s="236"/>
      <c r="J2" s="236"/>
      <c r="K2" s="236"/>
      <c r="L2" s="236"/>
      <c r="M2" s="236"/>
      <c r="N2" s="236"/>
      <c r="O2" s="236"/>
      <c r="P2" s="236"/>
      <c r="Q2" s="236"/>
      <c r="R2" s="236"/>
      <c r="S2" s="236"/>
      <c r="T2" s="236"/>
      <c r="U2" s="236"/>
      <c r="V2" s="236"/>
      <c r="W2" s="236"/>
    </row>
    <row r="3" spans="1:23" ht="4.5" customHeight="1" x14ac:dyDescent="0.2">
      <c r="A3" s="186"/>
      <c r="B3" s="185"/>
      <c r="C3" s="185"/>
      <c r="D3" s="185"/>
      <c r="E3" s="185"/>
      <c r="F3" s="185"/>
      <c r="G3" s="185"/>
      <c r="H3" s="185"/>
      <c r="I3" s="185"/>
      <c r="J3" s="185"/>
      <c r="K3" s="185"/>
      <c r="L3" s="185"/>
      <c r="M3" s="185"/>
      <c r="N3" s="185"/>
      <c r="O3" s="185"/>
      <c r="P3" s="185"/>
      <c r="Q3" s="185"/>
      <c r="R3" s="185"/>
      <c r="S3" s="185"/>
      <c r="T3" s="185"/>
      <c r="U3" s="185"/>
      <c r="V3" s="185"/>
      <c r="W3" s="185"/>
    </row>
    <row r="4" spans="1:23" ht="18.75" customHeight="1" x14ac:dyDescent="0.2">
      <c r="A4" s="222" t="s">
        <v>34</v>
      </c>
      <c r="B4" s="222" t="s">
        <v>1</v>
      </c>
      <c r="C4" s="32"/>
      <c r="D4" s="234" t="s">
        <v>2</v>
      </c>
      <c r="E4" s="234"/>
      <c r="F4" s="234"/>
      <c r="G4" s="234"/>
      <c r="H4" s="234"/>
      <c r="I4" s="234"/>
      <c r="J4" s="234"/>
      <c r="K4" s="234"/>
      <c r="L4" s="234"/>
      <c r="M4" s="234"/>
      <c r="N4" s="234"/>
      <c r="O4" s="234"/>
      <c r="P4" s="234"/>
      <c r="Q4" s="234"/>
      <c r="R4" s="234"/>
      <c r="S4" s="234"/>
      <c r="T4" s="234"/>
      <c r="U4" s="234"/>
      <c r="V4" s="234"/>
      <c r="W4" s="234" t="s">
        <v>78</v>
      </c>
    </row>
    <row r="5" spans="1:23" ht="114.75" x14ac:dyDescent="0.2">
      <c r="A5" s="223"/>
      <c r="B5" s="223"/>
      <c r="C5" s="2" t="s">
        <v>79</v>
      </c>
      <c r="D5" s="26" t="s">
        <v>35</v>
      </c>
      <c r="E5" s="26" t="s">
        <v>5</v>
      </c>
      <c r="F5" s="215" t="s">
        <v>6</v>
      </c>
      <c r="G5" s="26" t="s">
        <v>7</v>
      </c>
      <c r="H5" s="26" t="s">
        <v>36</v>
      </c>
      <c r="I5" s="26" t="s">
        <v>9</v>
      </c>
      <c r="J5" s="26" t="s">
        <v>10</v>
      </c>
      <c r="K5" s="26" t="s">
        <v>11</v>
      </c>
      <c r="L5" s="26" t="s">
        <v>12</v>
      </c>
      <c r="M5" s="26" t="s">
        <v>13</v>
      </c>
      <c r="N5" s="26" t="s">
        <v>14</v>
      </c>
      <c r="O5" s="26" t="s">
        <v>37</v>
      </c>
      <c r="P5" s="26" t="s">
        <v>16</v>
      </c>
      <c r="Q5" s="26" t="s">
        <v>18</v>
      </c>
      <c r="R5" s="26" t="s">
        <v>38</v>
      </c>
      <c r="S5" s="26" t="s">
        <v>39</v>
      </c>
      <c r="T5" s="26" t="s">
        <v>20</v>
      </c>
      <c r="U5" s="26" t="s">
        <v>40</v>
      </c>
      <c r="V5" s="26" t="s">
        <v>22</v>
      </c>
      <c r="W5" s="234"/>
    </row>
    <row r="6" spans="1:23" ht="15.75" customHeight="1" x14ac:dyDescent="0.2">
      <c r="A6" s="27" t="s">
        <v>23</v>
      </c>
      <c r="B6" s="5" t="s">
        <v>24</v>
      </c>
      <c r="C6" s="5"/>
      <c r="D6" s="28">
        <v>1</v>
      </c>
      <c r="E6" s="28">
        <v>2</v>
      </c>
      <c r="F6" s="28">
        <v>3</v>
      </c>
      <c r="G6" s="28">
        <v>4</v>
      </c>
      <c r="H6" s="28">
        <v>5</v>
      </c>
      <c r="I6" s="28">
        <v>6</v>
      </c>
      <c r="J6" s="28">
        <v>7</v>
      </c>
      <c r="K6" s="28">
        <v>8</v>
      </c>
      <c r="L6" s="28">
        <v>9</v>
      </c>
      <c r="M6" s="28">
        <v>10</v>
      </c>
      <c r="N6" s="28">
        <v>11</v>
      </c>
      <c r="O6" s="28">
        <v>12</v>
      </c>
      <c r="P6" s="28">
        <v>13</v>
      </c>
      <c r="Q6" s="28">
        <v>14</v>
      </c>
      <c r="R6" s="28">
        <v>15</v>
      </c>
      <c r="S6" s="28">
        <v>16</v>
      </c>
      <c r="T6" s="28">
        <v>17</v>
      </c>
      <c r="U6" s="28">
        <v>18</v>
      </c>
      <c r="V6" s="28">
        <v>19</v>
      </c>
      <c r="W6" s="28"/>
    </row>
    <row r="7" spans="1:23" ht="21.75" customHeight="1" x14ac:dyDescent="0.2">
      <c r="A7" s="29">
        <v>1</v>
      </c>
      <c r="B7" s="31" t="s">
        <v>43</v>
      </c>
      <c r="C7" s="232" t="s">
        <v>61</v>
      </c>
      <c r="D7" s="10" t="s">
        <v>33</v>
      </c>
      <c r="E7" s="10" t="s">
        <v>33</v>
      </c>
      <c r="F7" s="10" t="s">
        <v>33</v>
      </c>
      <c r="G7" s="10" t="s">
        <v>33</v>
      </c>
      <c r="H7" s="10" t="s">
        <v>33</v>
      </c>
      <c r="I7" s="10" t="s">
        <v>33</v>
      </c>
      <c r="J7" s="10" t="s">
        <v>33</v>
      </c>
      <c r="K7" s="10" t="s">
        <v>33</v>
      </c>
      <c r="L7" s="10" t="s">
        <v>33</v>
      </c>
      <c r="M7" s="10"/>
      <c r="N7" s="10" t="s">
        <v>33</v>
      </c>
      <c r="O7" s="10" t="s">
        <v>33</v>
      </c>
      <c r="P7" s="10" t="s">
        <v>33</v>
      </c>
      <c r="Q7" s="10"/>
      <c r="R7" s="10" t="s">
        <v>33</v>
      </c>
      <c r="S7" s="10" t="s">
        <v>33</v>
      </c>
      <c r="T7" s="10" t="s">
        <v>33</v>
      </c>
      <c r="U7" s="10" t="s">
        <v>33</v>
      </c>
      <c r="V7" s="10" t="s">
        <v>33</v>
      </c>
      <c r="W7" s="9">
        <f>COUNTIF(D7:V7,"Đ")</f>
        <v>17</v>
      </c>
    </row>
    <row r="8" spans="1:23" ht="21.75" customHeight="1" x14ac:dyDescent="0.2">
      <c r="A8" s="30" t="s">
        <v>41</v>
      </c>
      <c r="B8" s="22" t="s">
        <v>44</v>
      </c>
      <c r="C8" s="231"/>
      <c r="D8" s="10" t="s">
        <v>33</v>
      </c>
      <c r="E8" s="10" t="s">
        <v>73</v>
      </c>
      <c r="F8" s="10" t="s">
        <v>33</v>
      </c>
      <c r="G8" s="10" t="s">
        <v>33</v>
      </c>
      <c r="H8" s="10" t="s">
        <v>33</v>
      </c>
      <c r="I8" s="10" t="s">
        <v>33</v>
      </c>
      <c r="J8" s="10" t="s">
        <v>33</v>
      </c>
      <c r="K8" s="10" t="s">
        <v>33</v>
      </c>
      <c r="L8" s="10" t="s">
        <v>33</v>
      </c>
      <c r="M8" s="10"/>
      <c r="N8" s="10" t="s">
        <v>33</v>
      </c>
      <c r="O8" s="10"/>
      <c r="P8" s="10"/>
      <c r="Q8" s="10"/>
      <c r="R8" s="10" t="s">
        <v>33</v>
      </c>
      <c r="S8" s="10" t="s">
        <v>33</v>
      </c>
      <c r="T8" s="10"/>
      <c r="U8" s="10" t="s">
        <v>33</v>
      </c>
      <c r="V8" s="10" t="s">
        <v>33</v>
      </c>
      <c r="W8" s="9">
        <f t="shared" ref="W8:W22" si="0">COUNTIF(D8:V8,"Đ")</f>
        <v>13</v>
      </c>
    </row>
    <row r="9" spans="1:23" ht="21.75" customHeight="1" x14ac:dyDescent="0.2">
      <c r="A9" s="29">
        <v>3</v>
      </c>
      <c r="B9" s="22" t="s">
        <v>45</v>
      </c>
      <c r="C9" s="230" t="s">
        <v>62</v>
      </c>
      <c r="D9" s="10" t="s">
        <v>33</v>
      </c>
      <c r="E9" s="10" t="s">
        <v>33</v>
      </c>
      <c r="F9" s="10" t="s">
        <v>33</v>
      </c>
      <c r="G9" s="10" t="s">
        <v>33</v>
      </c>
      <c r="H9" s="10" t="s">
        <v>33</v>
      </c>
      <c r="I9" s="10" t="s">
        <v>33</v>
      </c>
      <c r="J9" s="10" t="s">
        <v>33</v>
      </c>
      <c r="K9" s="10"/>
      <c r="L9" s="10"/>
      <c r="M9" s="10"/>
      <c r="N9" s="10" t="s">
        <v>33</v>
      </c>
      <c r="O9" s="10" t="s">
        <v>33</v>
      </c>
      <c r="P9" s="10"/>
      <c r="Q9" s="10"/>
      <c r="R9" s="10" t="s">
        <v>33</v>
      </c>
      <c r="S9" s="10"/>
      <c r="T9" s="10"/>
      <c r="U9" s="10" t="s">
        <v>33</v>
      </c>
      <c r="V9" s="10" t="s">
        <v>33</v>
      </c>
      <c r="W9" s="9">
        <f t="shared" si="0"/>
        <v>12</v>
      </c>
    </row>
    <row r="10" spans="1:23" ht="21.75" customHeight="1" x14ac:dyDescent="0.2">
      <c r="A10" s="30" t="s">
        <v>42</v>
      </c>
      <c r="B10" s="22" t="s">
        <v>46</v>
      </c>
      <c r="C10" s="231"/>
      <c r="D10" s="10" t="s">
        <v>33</v>
      </c>
      <c r="E10" s="10" t="s">
        <v>33</v>
      </c>
      <c r="F10" s="10" t="s">
        <v>33</v>
      </c>
      <c r="G10" s="10" t="s">
        <v>33</v>
      </c>
      <c r="H10" s="10" t="s">
        <v>33</v>
      </c>
      <c r="I10" s="10" t="s">
        <v>33</v>
      </c>
      <c r="J10" s="10" t="s">
        <v>33</v>
      </c>
      <c r="K10" s="10"/>
      <c r="L10" s="10" t="s">
        <v>33</v>
      </c>
      <c r="M10" s="10"/>
      <c r="N10" s="10" t="s">
        <v>33</v>
      </c>
      <c r="O10" s="10" t="s">
        <v>33</v>
      </c>
      <c r="P10" s="10"/>
      <c r="Q10" s="10"/>
      <c r="R10" s="10"/>
      <c r="S10" s="10"/>
      <c r="T10" s="10"/>
      <c r="U10" s="10" t="s">
        <v>33</v>
      </c>
      <c r="V10" s="10"/>
      <c r="W10" s="9">
        <f t="shared" si="0"/>
        <v>11</v>
      </c>
    </row>
    <row r="11" spans="1:23" ht="21.75" customHeight="1" x14ac:dyDescent="0.2">
      <c r="A11" s="29">
        <v>5</v>
      </c>
      <c r="B11" s="22" t="s">
        <v>47</v>
      </c>
      <c r="C11" s="230" t="s">
        <v>63</v>
      </c>
      <c r="D11" s="10" t="s">
        <v>33</v>
      </c>
      <c r="E11" s="41"/>
      <c r="F11" s="10" t="s">
        <v>33</v>
      </c>
      <c r="G11" s="10" t="s">
        <v>33</v>
      </c>
      <c r="H11" s="41"/>
      <c r="I11" s="10" t="s">
        <v>33</v>
      </c>
      <c r="J11" s="10" t="s">
        <v>33</v>
      </c>
      <c r="K11" s="10" t="s">
        <v>33</v>
      </c>
      <c r="L11" s="10" t="s">
        <v>33</v>
      </c>
      <c r="M11" s="41"/>
      <c r="N11" s="10" t="s">
        <v>33</v>
      </c>
      <c r="O11" s="10" t="s">
        <v>33</v>
      </c>
      <c r="P11" s="41"/>
      <c r="Q11" s="41"/>
      <c r="R11" s="10" t="s">
        <v>33</v>
      </c>
      <c r="S11" s="10" t="s">
        <v>33</v>
      </c>
      <c r="T11" s="41"/>
      <c r="U11" s="10" t="s">
        <v>33</v>
      </c>
      <c r="V11" s="10" t="s">
        <v>33</v>
      </c>
      <c r="W11" s="9">
        <f t="shared" si="0"/>
        <v>13</v>
      </c>
    </row>
    <row r="12" spans="1:23" ht="21.75" customHeight="1" x14ac:dyDescent="0.2">
      <c r="A12" s="30" t="s">
        <v>59</v>
      </c>
      <c r="B12" s="22" t="s">
        <v>48</v>
      </c>
      <c r="C12" s="231"/>
      <c r="D12" s="10" t="s">
        <v>33</v>
      </c>
      <c r="E12" s="10"/>
      <c r="F12" s="10" t="s">
        <v>33</v>
      </c>
      <c r="G12" s="10" t="s">
        <v>33</v>
      </c>
      <c r="H12" s="10"/>
      <c r="I12" s="10" t="s">
        <v>33</v>
      </c>
      <c r="J12" s="10" t="s">
        <v>33</v>
      </c>
      <c r="K12" s="10" t="s">
        <v>33</v>
      </c>
      <c r="L12" s="10" t="s">
        <v>33</v>
      </c>
      <c r="M12" s="10"/>
      <c r="N12" s="10" t="s">
        <v>33</v>
      </c>
      <c r="O12" s="10" t="s">
        <v>33</v>
      </c>
      <c r="P12" s="10"/>
      <c r="Q12" s="10"/>
      <c r="R12" s="10" t="s">
        <v>33</v>
      </c>
      <c r="S12" s="10" t="s">
        <v>33</v>
      </c>
      <c r="T12" s="10" t="s">
        <v>33</v>
      </c>
      <c r="U12" s="10" t="s">
        <v>33</v>
      </c>
      <c r="V12" s="10" t="s">
        <v>33</v>
      </c>
      <c r="W12" s="9">
        <f t="shared" si="0"/>
        <v>14</v>
      </c>
    </row>
    <row r="13" spans="1:23" ht="21.75" customHeight="1" x14ac:dyDescent="0.2">
      <c r="A13" s="29">
        <v>7</v>
      </c>
      <c r="B13" s="22" t="s">
        <v>49</v>
      </c>
      <c r="C13" s="230" t="s">
        <v>64</v>
      </c>
      <c r="D13" s="10" t="s">
        <v>33</v>
      </c>
      <c r="E13" s="10" t="s">
        <v>33</v>
      </c>
      <c r="F13" s="10" t="s">
        <v>33</v>
      </c>
      <c r="G13" s="10" t="s">
        <v>33</v>
      </c>
      <c r="H13" s="10"/>
      <c r="I13" s="10" t="s">
        <v>33</v>
      </c>
      <c r="J13" s="10" t="s">
        <v>33</v>
      </c>
      <c r="K13" s="10"/>
      <c r="L13" s="10" t="s">
        <v>33</v>
      </c>
      <c r="M13" s="10"/>
      <c r="N13" s="10" t="s">
        <v>33</v>
      </c>
      <c r="O13" s="10" t="s">
        <v>33</v>
      </c>
      <c r="P13" s="10"/>
      <c r="Q13" s="10"/>
      <c r="R13" s="10" t="s">
        <v>33</v>
      </c>
      <c r="S13" s="10" t="s">
        <v>33</v>
      </c>
      <c r="T13" s="10" t="s">
        <v>33</v>
      </c>
      <c r="U13" s="10" t="s">
        <v>33</v>
      </c>
      <c r="V13" s="10" t="s">
        <v>33</v>
      </c>
      <c r="W13" s="9">
        <f t="shared" si="0"/>
        <v>14</v>
      </c>
    </row>
    <row r="14" spans="1:23" ht="21.75" customHeight="1" x14ac:dyDescent="0.2">
      <c r="A14" s="29">
        <v>8</v>
      </c>
      <c r="B14" s="22" t="s">
        <v>50</v>
      </c>
      <c r="C14" s="232"/>
      <c r="D14" s="10"/>
      <c r="E14" s="10"/>
      <c r="F14" s="10" t="s">
        <v>33</v>
      </c>
      <c r="G14" s="10" t="s">
        <v>33</v>
      </c>
      <c r="H14" s="10"/>
      <c r="I14" s="10" t="s">
        <v>33</v>
      </c>
      <c r="J14" s="10" t="s">
        <v>33</v>
      </c>
      <c r="K14" s="10"/>
      <c r="L14" s="10" t="s">
        <v>33</v>
      </c>
      <c r="M14" s="10"/>
      <c r="N14" s="10" t="s">
        <v>33</v>
      </c>
      <c r="O14" s="10" t="s">
        <v>33</v>
      </c>
      <c r="P14" s="10"/>
      <c r="Q14" s="10" t="s">
        <v>33</v>
      </c>
      <c r="R14" s="10" t="s">
        <v>33</v>
      </c>
      <c r="S14" s="10" t="s">
        <v>33</v>
      </c>
      <c r="T14" s="10" t="s">
        <v>33</v>
      </c>
      <c r="U14" s="10" t="s">
        <v>33</v>
      </c>
      <c r="V14" s="10" t="s">
        <v>33</v>
      </c>
      <c r="W14" s="9">
        <f t="shared" si="0"/>
        <v>13</v>
      </c>
    </row>
    <row r="15" spans="1:23" ht="21.75" customHeight="1" x14ac:dyDescent="0.2">
      <c r="A15" s="30" t="s">
        <v>60</v>
      </c>
      <c r="B15" s="22" t="s">
        <v>51</v>
      </c>
      <c r="C15" s="231"/>
      <c r="D15" s="10"/>
      <c r="E15" s="10"/>
      <c r="F15" s="10" t="s">
        <v>33</v>
      </c>
      <c r="G15" s="10" t="s">
        <v>33</v>
      </c>
      <c r="H15" s="10"/>
      <c r="I15" s="10" t="s">
        <v>33</v>
      </c>
      <c r="J15" s="10"/>
      <c r="K15" s="10"/>
      <c r="L15" s="10" t="s">
        <v>33</v>
      </c>
      <c r="M15" s="10"/>
      <c r="N15" s="10" t="s">
        <v>33</v>
      </c>
      <c r="O15" s="10"/>
      <c r="P15" s="10"/>
      <c r="Q15" s="10"/>
      <c r="R15" s="10" t="s">
        <v>33</v>
      </c>
      <c r="S15" s="10" t="s">
        <v>33</v>
      </c>
      <c r="T15" s="10"/>
      <c r="U15" s="10" t="s">
        <v>33</v>
      </c>
      <c r="V15" s="10" t="s">
        <v>33</v>
      </c>
      <c r="W15" s="9">
        <f t="shared" si="0"/>
        <v>9</v>
      </c>
    </row>
    <row r="16" spans="1:23" ht="21.75" customHeight="1" x14ac:dyDescent="0.2">
      <c r="A16" s="29">
        <v>10</v>
      </c>
      <c r="B16" s="22" t="s">
        <v>52</v>
      </c>
      <c r="C16" s="33" t="s">
        <v>65</v>
      </c>
      <c r="D16" s="10" t="s">
        <v>33</v>
      </c>
      <c r="E16" s="10"/>
      <c r="F16" s="10" t="s">
        <v>33</v>
      </c>
      <c r="G16" s="10" t="s">
        <v>33</v>
      </c>
      <c r="H16" s="10" t="s">
        <v>33</v>
      </c>
      <c r="I16" s="10" t="s">
        <v>33</v>
      </c>
      <c r="J16" s="10" t="s">
        <v>33</v>
      </c>
      <c r="K16" s="10"/>
      <c r="L16" s="10" t="s">
        <v>33</v>
      </c>
      <c r="M16" s="10"/>
      <c r="N16" s="10" t="s">
        <v>33</v>
      </c>
      <c r="O16" s="10"/>
      <c r="P16" s="10"/>
      <c r="Q16" s="10"/>
      <c r="R16" s="10" t="s">
        <v>33</v>
      </c>
      <c r="S16" s="10"/>
      <c r="T16" s="10"/>
      <c r="U16" s="10" t="s">
        <v>33</v>
      </c>
      <c r="V16" s="10" t="s">
        <v>33</v>
      </c>
      <c r="W16" s="9">
        <f t="shared" si="0"/>
        <v>11</v>
      </c>
    </row>
    <row r="17" spans="1:23" ht="21.75" customHeight="1" x14ac:dyDescent="0.2">
      <c r="A17" s="30" t="s">
        <v>74</v>
      </c>
      <c r="B17" s="22" t="s">
        <v>53</v>
      </c>
      <c r="C17" s="34" t="s">
        <v>66</v>
      </c>
      <c r="D17" s="10" t="s">
        <v>33</v>
      </c>
      <c r="E17" s="10" t="s">
        <v>33</v>
      </c>
      <c r="F17" s="10" t="s">
        <v>33</v>
      </c>
      <c r="G17" s="10" t="s">
        <v>33</v>
      </c>
      <c r="H17" s="10" t="s">
        <v>33</v>
      </c>
      <c r="I17" s="10" t="s">
        <v>33</v>
      </c>
      <c r="J17" s="10" t="s">
        <v>33</v>
      </c>
      <c r="K17" s="10" t="s">
        <v>33</v>
      </c>
      <c r="L17" s="10" t="s">
        <v>33</v>
      </c>
      <c r="M17" s="10" t="s">
        <v>33</v>
      </c>
      <c r="N17" s="10"/>
      <c r="O17" s="10" t="s">
        <v>33</v>
      </c>
      <c r="P17" s="10"/>
      <c r="Q17" s="10"/>
      <c r="R17" s="10" t="s">
        <v>33</v>
      </c>
      <c r="S17" s="10"/>
      <c r="T17" s="10"/>
      <c r="U17" s="10" t="s">
        <v>33</v>
      </c>
      <c r="V17" s="10"/>
      <c r="W17" s="9">
        <f t="shared" si="0"/>
        <v>13</v>
      </c>
    </row>
    <row r="18" spans="1:23" ht="30" customHeight="1" x14ac:dyDescent="0.2">
      <c r="A18" s="29">
        <v>12</v>
      </c>
      <c r="B18" s="22" t="s">
        <v>54</v>
      </c>
      <c r="C18" s="33" t="s">
        <v>67</v>
      </c>
      <c r="D18" s="10" t="s">
        <v>33</v>
      </c>
      <c r="E18" s="10" t="s">
        <v>33</v>
      </c>
      <c r="F18" s="10" t="s">
        <v>33</v>
      </c>
      <c r="G18" s="10" t="s">
        <v>33</v>
      </c>
      <c r="H18" s="10" t="s">
        <v>33</v>
      </c>
      <c r="I18" s="10" t="s">
        <v>33</v>
      </c>
      <c r="J18" s="10" t="s">
        <v>33</v>
      </c>
      <c r="K18" s="10" t="s">
        <v>33</v>
      </c>
      <c r="L18" s="10" t="s">
        <v>33</v>
      </c>
      <c r="M18" s="10"/>
      <c r="N18" s="10" t="s">
        <v>33</v>
      </c>
      <c r="O18" s="10" t="s">
        <v>33</v>
      </c>
      <c r="P18" s="10"/>
      <c r="Q18" s="10" t="s">
        <v>33</v>
      </c>
      <c r="R18" s="10" t="s">
        <v>33</v>
      </c>
      <c r="S18" s="10" t="s">
        <v>33</v>
      </c>
      <c r="T18" s="10"/>
      <c r="U18" s="10" t="s">
        <v>33</v>
      </c>
      <c r="V18" s="10" t="s">
        <v>33</v>
      </c>
      <c r="W18" s="9">
        <f t="shared" si="0"/>
        <v>16</v>
      </c>
    </row>
    <row r="19" spans="1:23" ht="21.75" customHeight="1" x14ac:dyDescent="0.2">
      <c r="A19" s="30" t="s">
        <v>75</v>
      </c>
      <c r="B19" s="22" t="s">
        <v>55</v>
      </c>
      <c r="C19" s="230" t="s">
        <v>68</v>
      </c>
      <c r="D19" s="42" t="s">
        <v>33</v>
      </c>
      <c r="E19" s="45" t="s">
        <v>33</v>
      </c>
      <c r="F19" s="45" t="s">
        <v>33</v>
      </c>
      <c r="G19" s="43" t="s">
        <v>33</v>
      </c>
      <c r="H19" s="45"/>
      <c r="I19" s="46" t="s">
        <v>33</v>
      </c>
      <c r="J19" s="46" t="s">
        <v>33</v>
      </c>
      <c r="K19" s="45" t="s">
        <v>33</v>
      </c>
      <c r="L19" s="45" t="s">
        <v>33</v>
      </c>
      <c r="M19" s="43"/>
      <c r="N19" s="44"/>
      <c r="O19" s="44"/>
      <c r="P19" s="46" t="s">
        <v>33</v>
      </c>
      <c r="Q19" s="43"/>
      <c r="R19" s="44"/>
      <c r="S19" s="45" t="s">
        <v>33</v>
      </c>
      <c r="T19" s="46"/>
      <c r="U19" s="45" t="s">
        <v>33</v>
      </c>
      <c r="V19" s="44" t="s">
        <v>33</v>
      </c>
      <c r="W19" s="9">
        <f t="shared" si="0"/>
        <v>12</v>
      </c>
    </row>
    <row r="20" spans="1:23" ht="21.75" customHeight="1" x14ac:dyDescent="0.2">
      <c r="A20" s="29">
        <v>14</v>
      </c>
      <c r="B20" s="22" t="s">
        <v>56</v>
      </c>
      <c r="C20" s="232"/>
      <c r="D20" s="48" t="s">
        <v>33</v>
      </c>
      <c r="E20" s="51"/>
      <c r="F20" s="50" t="s">
        <v>33</v>
      </c>
      <c r="G20" s="50" t="s">
        <v>33</v>
      </c>
      <c r="H20" s="51"/>
      <c r="I20" s="50"/>
      <c r="J20" s="50" t="s">
        <v>33</v>
      </c>
      <c r="K20" s="50" t="s">
        <v>33</v>
      </c>
      <c r="L20" s="50" t="s">
        <v>33</v>
      </c>
      <c r="M20" s="49"/>
      <c r="N20" s="50"/>
      <c r="O20" s="50"/>
      <c r="P20" s="49"/>
      <c r="Q20" s="49"/>
      <c r="R20" s="50"/>
      <c r="S20" s="50" t="s">
        <v>33</v>
      </c>
      <c r="T20" s="49"/>
      <c r="U20" s="50" t="s">
        <v>33</v>
      </c>
      <c r="V20" s="50" t="s">
        <v>33</v>
      </c>
      <c r="W20" s="9">
        <f t="shared" si="0"/>
        <v>9</v>
      </c>
    </row>
    <row r="21" spans="1:23" ht="21.75" customHeight="1" x14ac:dyDescent="0.2">
      <c r="A21" s="29">
        <v>15</v>
      </c>
      <c r="B21" s="22" t="s">
        <v>57</v>
      </c>
      <c r="C21" s="231"/>
      <c r="D21" s="52" t="s">
        <v>33</v>
      </c>
      <c r="E21" s="55"/>
      <c r="F21" s="54" t="s">
        <v>33</v>
      </c>
      <c r="G21" s="54" t="s">
        <v>33</v>
      </c>
      <c r="H21" s="55"/>
      <c r="I21" s="53"/>
      <c r="J21" s="53" t="s">
        <v>33</v>
      </c>
      <c r="K21" s="54" t="s">
        <v>33</v>
      </c>
      <c r="L21" s="54" t="s">
        <v>33</v>
      </c>
      <c r="M21" s="53"/>
      <c r="N21" s="54"/>
      <c r="O21" s="54"/>
      <c r="P21" s="53"/>
      <c r="Q21" s="53"/>
      <c r="R21" s="54"/>
      <c r="S21" s="54" t="s">
        <v>33</v>
      </c>
      <c r="T21" s="53"/>
      <c r="U21" s="54" t="s">
        <v>33</v>
      </c>
      <c r="V21" s="54" t="s">
        <v>33</v>
      </c>
      <c r="W21" s="9">
        <f t="shared" si="0"/>
        <v>9</v>
      </c>
    </row>
    <row r="22" spans="1:23" ht="36" customHeight="1" x14ac:dyDescent="0.2">
      <c r="A22" s="30" t="s">
        <v>76</v>
      </c>
      <c r="B22" s="22" t="s">
        <v>58</v>
      </c>
      <c r="C22" s="33" t="s">
        <v>69</v>
      </c>
      <c r="D22" s="10" t="s">
        <v>33</v>
      </c>
      <c r="E22" s="10" t="s">
        <v>33</v>
      </c>
      <c r="F22" s="10" t="s">
        <v>33</v>
      </c>
      <c r="G22" s="10" t="s">
        <v>33</v>
      </c>
      <c r="H22" s="10"/>
      <c r="I22" s="10" t="s">
        <v>33</v>
      </c>
      <c r="J22" s="10" t="s">
        <v>33</v>
      </c>
      <c r="K22" s="10" t="s">
        <v>33</v>
      </c>
      <c r="L22" s="10" t="s">
        <v>33</v>
      </c>
      <c r="M22" s="10"/>
      <c r="N22" s="10" t="s">
        <v>33</v>
      </c>
      <c r="O22" s="10" t="s">
        <v>33</v>
      </c>
      <c r="P22" s="10"/>
      <c r="Q22" s="10"/>
      <c r="R22" s="10" t="s">
        <v>33</v>
      </c>
      <c r="S22" s="10" t="s">
        <v>33</v>
      </c>
      <c r="T22" s="10"/>
      <c r="U22" s="10" t="s">
        <v>33</v>
      </c>
      <c r="V22" s="10" t="s">
        <v>33</v>
      </c>
      <c r="W22" s="9">
        <f t="shared" si="0"/>
        <v>14</v>
      </c>
    </row>
    <row r="24" spans="1:23" x14ac:dyDescent="0.2">
      <c r="C24" s="14"/>
      <c r="D24" s="14">
        <v>9</v>
      </c>
      <c r="E24" s="14">
        <v>10</v>
      </c>
      <c r="F24" s="14">
        <v>11</v>
      </c>
      <c r="G24" s="14">
        <v>13</v>
      </c>
      <c r="H24" s="14">
        <v>14</v>
      </c>
      <c r="I24" s="14">
        <v>15</v>
      </c>
      <c r="J24" s="14">
        <v>16</v>
      </c>
      <c r="K24" s="14">
        <v>12</v>
      </c>
      <c r="L24" s="14">
        <v>17</v>
      </c>
      <c r="M24" s="14">
        <v>18</v>
      </c>
      <c r="N24" s="14">
        <v>19</v>
      </c>
      <c r="O24" s="14"/>
      <c r="P24" s="14"/>
      <c r="Q24" s="14"/>
      <c r="R24" s="14"/>
      <c r="S24" s="14"/>
    </row>
    <row r="25" spans="1:23" x14ac:dyDescent="0.2">
      <c r="C25" s="14"/>
      <c r="D25" s="14">
        <f>COUNTIF(W7:W22,"9")</f>
        <v>3</v>
      </c>
      <c r="E25" s="14">
        <f>COUNTIF(W7:W22,"10")</f>
        <v>0</v>
      </c>
      <c r="F25" s="14">
        <f>COUNTIF(W7:W202,"11")</f>
        <v>2</v>
      </c>
      <c r="G25" s="14">
        <f>COUNTIF(W7:W22,"13")</f>
        <v>4</v>
      </c>
      <c r="H25" s="14">
        <f>COUNTIF(W7:W22,"14")</f>
        <v>3</v>
      </c>
      <c r="I25" s="14">
        <f>COUNTIF(W7:W202,"15")</f>
        <v>0</v>
      </c>
      <c r="J25" s="14">
        <f>COUNTIF(W7:W22,"16")</f>
        <v>1</v>
      </c>
      <c r="K25" s="14">
        <f>COUNTIF(W7:W22,"12")</f>
        <v>2</v>
      </c>
      <c r="L25" s="14">
        <f>COUNTIF(W7:W22,"17")</f>
        <v>1</v>
      </c>
      <c r="M25" s="14">
        <f>COUNTIF(W7:W22,"18")</f>
        <v>0</v>
      </c>
      <c r="N25" s="14">
        <f>COUNTIF(W7:W22,"19")</f>
        <v>0</v>
      </c>
      <c r="O25" s="14"/>
      <c r="P25" s="14">
        <f>SUM(D25:N25)</f>
        <v>16</v>
      </c>
      <c r="Q25" s="14"/>
      <c r="R25" s="14"/>
      <c r="S25" s="14"/>
    </row>
    <row r="26" spans="1:23" x14ac:dyDescent="0.2">
      <c r="C26" s="14"/>
      <c r="D26" s="14"/>
      <c r="E26" s="14"/>
      <c r="F26" s="14"/>
      <c r="G26" s="14"/>
      <c r="H26" s="14"/>
      <c r="I26" s="14"/>
      <c r="J26" s="14"/>
      <c r="K26" s="14"/>
      <c r="L26" s="14"/>
      <c r="M26" s="14"/>
      <c r="N26" s="14"/>
      <c r="O26" s="14"/>
      <c r="P26" s="14"/>
      <c r="Q26" s="14"/>
      <c r="R26" s="14"/>
      <c r="S26" s="14"/>
    </row>
  </sheetData>
  <mergeCells count="11">
    <mergeCell ref="C9:C10"/>
    <mergeCell ref="C11:C12"/>
    <mergeCell ref="C13:C15"/>
    <mergeCell ref="C19:C21"/>
    <mergeCell ref="A1:W1"/>
    <mergeCell ref="A4:A5"/>
    <mergeCell ref="B4:B5"/>
    <mergeCell ref="D4:V4"/>
    <mergeCell ref="W4:W5"/>
    <mergeCell ref="C7:C8"/>
    <mergeCell ref="A2:W2"/>
  </mergeCells>
  <pageMargins left="0.7" right="0.7" top="0.5699999999999999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13" workbookViewId="0">
      <selection activeCell="D7" sqref="D7"/>
    </sheetView>
  </sheetViews>
  <sheetFormatPr defaultColWidth="8.85546875" defaultRowHeight="15" x14ac:dyDescent="0.25"/>
  <cols>
    <col min="1" max="1" width="4.7109375" style="73" customWidth="1"/>
    <col min="2" max="2" width="70" style="73" customWidth="1"/>
    <col min="3" max="3" width="12.85546875" style="73" customWidth="1"/>
    <col min="4" max="4" width="21.42578125" style="73" customWidth="1"/>
    <col min="5" max="5" width="14.140625" style="73" customWidth="1"/>
    <col min="6" max="6" width="17.42578125" style="73" customWidth="1"/>
    <col min="7" max="254" width="9.140625" style="73"/>
    <col min="255" max="255" width="10.42578125" style="73" customWidth="1"/>
    <col min="256" max="256" width="58" style="73" customWidth="1"/>
    <col min="257" max="257" width="20.42578125" style="73" customWidth="1"/>
    <col min="258" max="258" width="12.85546875" style="73" customWidth="1"/>
    <col min="259" max="259" width="21.42578125" style="73" customWidth="1"/>
    <col min="260" max="260" width="14.140625" style="73" customWidth="1"/>
    <col min="261" max="261" width="16.42578125" style="73" customWidth="1"/>
    <col min="262" max="510" width="9.140625" style="73"/>
    <col min="511" max="511" width="10.42578125" style="73" customWidth="1"/>
    <col min="512" max="512" width="58" style="73" customWidth="1"/>
    <col min="513" max="513" width="20.42578125" style="73" customWidth="1"/>
    <col min="514" max="514" width="12.85546875" style="73" customWidth="1"/>
    <col min="515" max="515" width="21.42578125" style="73" customWidth="1"/>
    <col min="516" max="516" width="14.140625" style="73" customWidth="1"/>
    <col min="517" max="517" width="16.42578125" style="73" customWidth="1"/>
    <col min="518" max="766" width="9.140625" style="73"/>
    <col min="767" max="767" width="10.42578125" style="73" customWidth="1"/>
    <col min="768" max="768" width="58" style="73" customWidth="1"/>
    <col min="769" max="769" width="20.42578125" style="73" customWidth="1"/>
    <col min="770" max="770" width="12.85546875" style="73" customWidth="1"/>
    <col min="771" max="771" width="21.42578125" style="73" customWidth="1"/>
    <col min="772" max="772" width="14.140625" style="73" customWidth="1"/>
    <col min="773" max="773" width="16.42578125" style="73" customWidth="1"/>
    <col min="774" max="1022" width="9.140625" style="73"/>
    <col min="1023" max="1023" width="10.42578125" style="73" customWidth="1"/>
    <col min="1024" max="1024" width="58" style="73" customWidth="1"/>
    <col min="1025" max="1025" width="20.42578125" style="73" customWidth="1"/>
    <col min="1026" max="1026" width="12.85546875" style="73" customWidth="1"/>
    <col min="1027" max="1027" width="21.42578125" style="73" customWidth="1"/>
    <col min="1028" max="1028" width="14.140625" style="73" customWidth="1"/>
    <col min="1029" max="1029" width="16.42578125" style="73" customWidth="1"/>
    <col min="1030" max="1278" width="9.140625" style="73"/>
    <col min="1279" max="1279" width="10.42578125" style="73" customWidth="1"/>
    <col min="1280" max="1280" width="58" style="73" customWidth="1"/>
    <col min="1281" max="1281" width="20.42578125" style="73" customWidth="1"/>
    <col min="1282" max="1282" width="12.85546875" style="73" customWidth="1"/>
    <col min="1283" max="1283" width="21.42578125" style="73" customWidth="1"/>
    <col min="1284" max="1284" width="14.140625" style="73" customWidth="1"/>
    <col min="1285" max="1285" width="16.42578125" style="73" customWidth="1"/>
    <col min="1286" max="1534" width="9.140625" style="73"/>
    <col min="1535" max="1535" width="10.42578125" style="73" customWidth="1"/>
    <col min="1536" max="1536" width="58" style="73" customWidth="1"/>
    <col min="1537" max="1537" width="20.42578125" style="73" customWidth="1"/>
    <col min="1538" max="1538" width="12.85546875" style="73" customWidth="1"/>
    <col min="1539" max="1539" width="21.42578125" style="73" customWidth="1"/>
    <col min="1540" max="1540" width="14.140625" style="73" customWidth="1"/>
    <col min="1541" max="1541" width="16.42578125" style="73" customWidth="1"/>
    <col min="1542" max="1790" width="9.140625" style="73"/>
    <col min="1791" max="1791" width="10.42578125" style="73" customWidth="1"/>
    <col min="1792" max="1792" width="58" style="73" customWidth="1"/>
    <col min="1793" max="1793" width="20.42578125" style="73" customWidth="1"/>
    <col min="1794" max="1794" width="12.85546875" style="73" customWidth="1"/>
    <col min="1795" max="1795" width="21.42578125" style="73" customWidth="1"/>
    <col min="1796" max="1796" width="14.140625" style="73" customWidth="1"/>
    <col min="1797" max="1797" width="16.42578125" style="73" customWidth="1"/>
    <col min="1798" max="2046" width="9.140625" style="73"/>
    <col min="2047" max="2047" width="10.42578125" style="73" customWidth="1"/>
    <col min="2048" max="2048" width="58" style="73" customWidth="1"/>
    <col min="2049" max="2049" width="20.42578125" style="73" customWidth="1"/>
    <col min="2050" max="2050" width="12.85546875" style="73" customWidth="1"/>
    <col min="2051" max="2051" width="21.42578125" style="73" customWidth="1"/>
    <col min="2052" max="2052" width="14.140625" style="73" customWidth="1"/>
    <col min="2053" max="2053" width="16.42578125" style="73" customWidth="1"/>
    <col min="2054" max="2302" width="9.140625" style="73"/>
    <col min="2303" max="2303" width="10.42578125" style="73" customWidth="1"/>
    <col min="2304" max="2304" width="58" style="73" customWidth="1"/>
    <col min="2305" max="2305" width="20.42578125" style="73" customWidth="1"/>
    <col min="2306" max="2306" width="12.85546875" style="73" customWidth="1"/>
    <col min="2307" max="2307" width="21.42578125" style="73" customWidth="1"/>
    <col min="2308" max="2308" width="14.140625" style="73" customWidth="1"/>
    <col min="2309" max="2309" width="16.42578125" style="73" customWidth="1"/>
    <col min="2310" max="2558" width="9.140625" style="73"/>
    <col min="2559" max="2559" width="10.42578125" style="73" customWidth="1"/>
    <col min="2560" max="2560" width="58" style="73" customWidth="1"/>
    <col min="2561" max="2561" width="20.42578125" style="73" customWidth="1"/>
    <col min="2562" max="2562" width="12.85546875" style="73" customWidth="1"/>
    <col min="2563" max="2563" width="21.42578125" style="73" customWidth="1"/>
    <col min="2564" max="2564" width="14.140625" style="73" customWidth="1"/>
    <col min="2565" max="2565" width="16.42578125" style="73" customWidth="1"/>
    <col min="2566" max="2814" width="9.140625" style="73"/>
    <col min="2815" max="2815" width="10.42578125" style="73" customWidth="1"/>
    <col min="2816" max="2816" width="58" style="73" customWidth="1"/>
    <col min="2817" max="2817" width="20.42578125" style="73" customWidth="1"/>
    <col min="2818" max="2818" width="12.85546875" style="73" customWidth="1"/>
    <col min="2819" max="2819" width="21.42578125" style="73" customWidth="1"/>
    <col min="2820" max="2820" width="14.140625" style="73" customWidth="1"/>
    <col min="2821" max="2821" width="16.42578125" style="73" customWidth="1"/>
    <col min="2822" max="3070" width="9.140625" style="73"/>
    <col min="3071" max="3071" width="10.42578125" style="73" customWidth="1"/>
    <col min="3072" max="3072" width="58" style="73" customWidth="1"/>
    <col min="3073" max="3073" width="20.42578125" style="73" customWidth="1"/>
    <col min="3074" max="3074" width="12.85546875" style="73" customWidth="1"/>
    <col min="3075" max="3075" width="21.42578125" style="73" customWidth="1"/>
    <col min="3076" max="3076" width="14.140625" style="73" customWidth="1"/>
    <col min="3077" max="3077" width="16.42578125" style="73" customWidth="1"/>
    <col min="3078" max="3326" width="9.140625" style="73"/>
    <col min="3327" max="3327" width="10.42578125" style="73" customWidth="1"/>
    <col min="3328" max="3328" width="58" style="73" customWidth="1"/>
    <col min="3329" max="3329" width="20.42578125" style="73" customWidth="1"/>
    <col min="3330" max="3330" width="12.85546875" style="73" customWidth="1"/>
    <col min="3331" max="3331" width="21.42578125" style="73" customWidth="1"/>
    <col min="3332" max="3332" width="14.140625" style="73" customWidth="1"/>
    <col min="3333" max="3333" width="16.42578125" style="73" customWidth="1"/>
    <col min="3334" max="3582" width="9.140625" style="73"/>
    <col min="3583" max="3583" width="10.42578125" style="73" customWidth="1"/>
    <col min="3584" max="3584" width="58" style="73" customWidth="1"/>
    <col min="3585" max="3585" width="20.42578125" style="73" customWidth="1"/>
    <col min="3586" max="3586" width="12.85546875" style="73" customWidth="1"/>
    <col min="3587" max="3587" width="21.42578125" style="73" customWidth="1"/>
    <col min="3588" max="3588" width="14.140625" style="73" customWidth="1"/>
    <col min="3589" max="3589" width="16.42578125" style="73" customWidth="1"/>
    <col min="3590" max="3838" width="9.140625" style="73"/>
    <col min="3839" max="3839" width="10.42578125" style="73" customWidth="1"/>
    <col min="3840" max="3840" width="58" style="73" customWidth="1"/>
    <col min="3841" max="3841" width="20.42578125" style="73" customWidth="1"/>
    <col min="3842" max="3842" width="12.85546875" style="73" customWidth="1"/>
    <col min="3843" max="3843" width="21.42578125" style="73" customWidth="1"/>
    <col min="3844" max="3844" width="14.140625" style="73" customWidth="1"/>
    <col min="3845" max="3845" width="16.42578125" style="73" customWidth="1"/>
    <col min="3846" max="4094" width="9.140625" style="73"/>
    <col min="4095" max="4095" width="10.42578125" style="73" customWidth="1"/>
    <col min="4096" max="4096" width="58" style="73" customWidth="1"/>
    <col min="4097" max="4097" width="20.42578125" style="73" customWidth="1"/>
    <col min="4098" max="4098" width="12.85546875" style="73" customWidth="1"/>
    <col min="4099" max="4099" width="21.42578125" style="73" customWidth="1"/>
    <col min="4100" max="4100" width="14.140625" style="73" customWidth="1"/>
    <col min="4101" max="4101" width="16.42578125" style="73" customWidth="1"/>
    <col min="4102" max="4350" width="9.140625" style="73"/>
    <col min="4351" max="4351" width="10.42578125" style="73" customWidth="1"/>
    <col min="4352" max="4352" width="58" style="73" customWidth="1"/>
    <col min="4353" max="4353" width="20.42578125" style="73" customWidth="1"/>
    <col min="4354" max="4354" width="12.85546875" style="73" customWidth="1"/>
    <col min="4355" max="4355" width="21.42578125" style="73" customWidth="1"/>
    <col min="4356" max="4356" width="14.140625" style="73" customWidth="1"/>
    <col min="4357" max="4357" width="16.42578125" style="73" customWidth="1"/>
    <col min="4358" max="4606" width="9.140625" style="73"/>
    <col min="4607" max="4607" width="10.42578125" style="73" customWidth="1"/>
    <col min="4608" max="4608" width="58" style="73" customWidth="1"/>
    <col min="4609" max="4609" width="20.42578125" style="73" customWidth="1"/>
    <col min="4610" max="4610" width="12.85546875" style="73" customWidth="1"/>
    <col min="4611" max="4611" width="21.42578125" style="73" customWidth="1"/>
    <col min="4612" max="4612" width="14.140625" style="73" customWidth="1"/>
    <col min="4613" max="4613" width="16.42578125" style="73" customWidth="1"/>
    <col min="4614" max="4862" width="9.140625" style="73"/>
    <col min="4863" max="4863" width="10.42578125" style="73" customWidth="1"/>
    <col min="4864" max="4864" width="58" style="73" customWidth="1"/>
    <col min="4865" max="4865" width="20.42578125" style="73" customWidth="1"/>
    <col min="4866" max="4866" width="12.85546875" style="73" customWidth="1"/>
    <col min="4867" max="4867" width="21.42578125" style="73" customWidth="1"/>
    <col min="4868" max="4868" width="14.140625" style="73" customWidth="1"/>
    <col min="4869" max="4869" width="16.42578125" style="73" customWidth="1"/>
    <col min="4870" max="5118" width="9.140625" style="73"/>
    <col min="5119" max="5119" width="10.42578125" style="73" customWidth="1"/>
    <col min="5120" max="5120" width="58" style="73" customWidth="1"/>
    <col min="5121" max="5121" width="20.42578125" style="73" customWidth="1"/>
    <col min="5122" max="5122" width="12.85546875" style="73" customWidth="1"/>
    <col min="5123" max="5123" width="21.42578125" style="73" customWidth="1"/>
    <col min="5124" max="5124" width="14.140625" style="73" customWidth="1"/>
    <col min="5125" max="5125" width="16.42578125" style="73" customWidth="1"/>
    <col min="5126" max="5374" width="9.140625" style="73"/>
    <col min="5375" max="5375" width="10.42578125" style="73" customWidth="1"/>
    <col min="5376" max="5376" width="58" style="73" customWidth="1"/>
    <col min="5377" max="5377" width="20.42578125" style="73" customWidth="1"/>
    <col min="5378" max="5378" width="12.85546875" style="73" customWidth="1"/>
    <col min="5379" max="5379" width="21.42578125" style="73" customWidth="1"/>
    <col min="5380" max="5380" width="14.140625" style="73" customWidth="1"/>
    <col min="5381" max="5381" width="16.42578125" style="73" customWidth="1"/>
    <col min="5382" max="5630" width="9.140625" style="73"/>
    <col min="5631" max="5631" width="10.42578125" style="73" customWidth="1"/>
    <col min="5632" max="5632" width="58" style="73" customWidth="1"/>
    <col min="5633" max="5633" width="20.42578125" style="73" customWidth="1"/>
    <col min="5634" max="5634" width="12.85546875" style="73" customWidth="1"/>
    <col min="5635" max="5635" width="21.42578125" style="73" customWidth="1"/>
    <col min="5636" max="5636" width="14.140625" style="73" customWidth="1"/>
    <col min="5637" max="5637" width="16.42578125" style="73" customWidth="1"/>
    <col min="5638" max="5886" width="9.140625" style="73"/>
    <col min="5887" max="5887" width="10.42578125" style="73" customWidth="1"/>
    <col min="5888" max="5888" width="58" style="73" customWidth="1"/>
    <col min="5889" max="5889" width="20.42578125" style="73" customWidth="1"/>
    <col min="5890" max="5890" width="12.85546875" style="73" customWidth="1"/>
    <col min="5891" max="5891" width="21.42578125" style="73" customWidth="1"/>
    <col min="5892" max="5892" width="14.140625" style="73" customWidth="1"/>
    <col min="5893" max="5893" width="16.42578125" style="73" customWidth="1"/>
    <col min="5894" max="6142" width="9.140625" style="73"/>
    <col min="6143" max="6143" width="10.42578125" style="73" customWidth="1"/>
    <col min="6144" max="6144" width="58" style="73" customWidth="1"/>
    <col min="6145" max="6145" width="20.42578125" style="73" customWidth="1"/>
    <col min="6146" max="6146" width="12.85546875" style="73" customWidth="1"/>
    <col min="6147" max="6147" width="21.42578125" style="73" customWidth="1"/>
    <col min="6148" max="6148" width="14.140625" style="73" customWidth="1"/>
    <col min="6149" max="6149" width="16.42578125" style="73" customWidth="1"/>
    <col min="6150" max="6398" width="9.140625" style="73"/>
    <col min="6399" max="6399" width="10.42578125" style="73" customWidth="1"/>
    <col min="6400" max="6400" width="58" style="73" customWidth="1"/>
    <col min="6401" max="6401" width="20.42578125" style="73" customWidth="1"/>
    <col min="6402" max="6402" width="12.85546875" style="73" customWidth="1"/>
    <col min="6403" max="6403" width="21.42578125" style="73" customWidth="1"/>
    <col min="6404" max="6404" width="14.140625" style="73" customWidth="1"/>
    <col min="6405" max="6405" width="16.42578125" style="73" customWidth="1"/>
    <col min="6406" max="6654" width="9.140625" style="73"/>
    <col min="6655" max="6655" width="10.42578125" style="73" customWidth="1"/>
    <col min="6656" max="6656" width="58" style="73" customWidth="1"/>
    <col min="6657" max="6657" width="20.42578125" style="73" customWidth="1"/>
    <col min="6658" max="6658" width="12.85546875" style="73" customWidth="1"/>
    <col min="6659" max="6659" width="21.42578125" style="73" customWidth="1"/>
    <col min="6660" max="6660" width="14.140625" style="73" customWidth="1"/>
    <col min="6661" max="6661" width="16.42578125" style="73" customWidth="1"/>
    <col min="6662" max="6910" width="9.140625" style="73"/>
    <col min="6911" max="6911" width="10.42578125" style="73" customWidth="1"/>
    <col min="6912" max="6912" width="58" style="73" customWidth="1"/>
    <col min="6913" max="6913" width="20.42578125" style="73" customWidth="1"/>
    <col min="6914" max="6914" width="12.85546875" style="73" customWidth="1"/>
    <col min="6915" max="6915" width="21.42578125" style="73" customWidth="1"/>
    <col min="6916" max="6916" width="14.140625" style="73" customWidth="1"/>
    <col min="6917" max="6917" width="16.42578125" style="73" customWidth="1"/>
    <col min="6918" max="7166" width="9.140625" style="73"/>
    <col min="7167" max="7167" width="10.42578125" style="73" customWidth="1"/>
    <col min="7168" max="7168" width="58" style="73" customWidth="1"/>
    <col min="7169" max="7169" width="20.42578125" style="73" customWidth="1"/>
    <col min="7170" max="7170" width="12.85546875" style="73" customWidth="1"/>
    <col min="7171" max="7171" width="21.42578125" style="73" customWidth="1"/>
    <col min="7172" max="7172" width="14.140625" style="73" customWidth="1"/>
    <col min="7173" max="7173" width="16.42578125" style="73" customWidth="1"/>
    <col min="7174" max="7422" width="9.140625" style="73"/>
    <col min="7423" max="7423" width="10.42578125" style="73" customWidth="1"/>
    <col min="7424" max="7424" width="58" style="73" customWidth="1"/>
    <col min="7425" max="7425" width="20.42578125" style="73" customWidth="1"/>
    <col min="7426" max="7426" width="12.85546875" style="73" customWidth="1"/>
    <col min="7427" max="7427" width="21.42578125" style="73" customWidth="1"/>
    <col min="7428" max="7428" width="14.140625" style="73" customWidth="1"/>
    <col min="7429" max="7429" width="16.42578125" style="73" customWidth="1"/>
    <col min="7430" max="7678" width="9.140625" style="73"/>
    <col min="7679" max="7679" width="10.42578125" style="73" customWidth="1"/>
    <col min="7680" max="7680" width="58" style="73" customWidth="1"/>
    <col min="7681" max="7681" width="20.42578125" style="73" customWidth="1"/>
    <col min="7682" max="7682" width="12.85546875" style="73" customWidth="1"/>
    <col min="7683" max="7683" width="21.42578125" style="73" customWidth="1"/>
    <col min="7684" max="7684" width="14.140625" style="73" customWidth="1"/>
    <col min="7685" max="7685" width="16.42578125" style="73" customWidth="1"/>
    <col min="7686" max="7934" width="9.140625" style="73"/>
    <col min="7935" max="7935" width="10.42578125" style="73" customWidth="1"/>
    <col min="7936" max="7936" width="58" style="73" customWidth="1"/>
    <col min="7937" max="7937" width="20.42578125" style="73" customWidth="1"/>
    <col min="7938" max="7938" width="12.85546875" style="73" customWidth="1"/>
    <col min="7939" max="7939" width="21.42578125" style="73" customWidth="1"/>
    <col min="7940" max="7940" width="14.140625" style="73" customWidth="1"/>
    <col min="7941" max="7941" width="16.42578125" style="73" customWidth="1"/>
    <col min="7942" max="8190" width="9.140625" style="73"/>
    <col min="8191" max="8191" width="10.42578125" style="73" customWidth="1"/>
    <col min="8192" max="8192" width="58" style="73" customWidth="1"/>
    <col min="8193" max="8193" width="20.42578125" style="73" customWidth="1"/>
    <col min="8194" max="8194" width="12.85546875" style="73" customWidth="1"/>
    <col min="8195" max="8195" width="21.42578125" style="73" customWidth="1"/>
    <col min="8196" max="8196" width="14.140625" style="73" customWidth="1"/>
    <col min="8197" max="8197" width="16.42578125" style="73" customWidth="1"/>
    <col min="8198" max="8446" width="9.140625" style="73"/>
    <col min="8447" max="8447" width="10.42578125" style="73" customWidth="1"/>
    <col min="8448" max="8448" width="58" style="73" customWidth="1"/>
    <col min="8449" max="8449" width="20.42578125" style="73" customWidth="1"/>
    <col min="8450" max="8450" width="12.85546875" style="73" customWidth="1"/>
    <col min="8451" max="8451" width="21.42578125" style="73" customWidth="1"/>
    <col min="8452" max="8452" width="14.140625" style="73" customWidth="1"/>
    <col min="8453" max="8453" width="16.42578125" style="73" customWidth="1"/>
    <col min="8454" max="8702" width="9.140625" style="73"/>
    <col min="8703" max="8703" width="10.42578125" style="73" customWidth="1"/>
    <col min="8704" max="8704" width="58" style="73" customWidth="1"/>
    <col min="8705" max="8705" width="20.42578125" style="73" customWidth="1"/>
    <col min="8706" max="8706" width="12.85546875" style="73" customWidth="1"/>
    <col min="8707" max="8707" width="21.42578125" style="73" customWidth="1"/>
    <col min="8708" max="8708" width="14.140625" style="73" customWidth="1"/>
    <col min="8709" max="8709" width="16.42578125" style="73" customWidth="1"/>
    <col min="8710" max="8958" width="9.140625" style="73"/>
    <col min="8959" max="8959" width="10.42578125" style="73" customWidth="1"/>
    <col min="8960" max="8960" width="58" style="73" customWidth="1"/>
    <col min="8961" max="8961" width="20.42578125" style="73" customWidth="1"/>
    <col min="8962" max="8962" width="12.85546875" style="73" customWidth="1"/>
    <col min="8963" max="8963" width="21.42578125" style="73" customWidth="1"/>
    <col min="8964" max="8964" width="14.140625" style="73" customWidth="1"/>
    <col min="8965" max="8965" width="16.42578125" style="73" customWidth="1"/>
    <col min="8966" max="9214" width="9.140625" style="73"/>
    <col min="9215" max="9215" width="10.42578125" style="73" customWidth="1"/>
    <col min="9216" max="9216" width="58" style="73" customWidth="1"/>
    <col min="9217" max="9217" width="20.42578125" style="73" customWidth="1"/>
    <col min="9218" max="9218" width="12.85546875" style="73" customWidth="1"/>
    <col min="9219" max="9219" width="21.42578125" style="73" customWidth="1"/>
    <col min="9220" max="9220" width="14.140625" style="73" customWidth="1"/>
    <col min="9221" max="9221" width="16.42578125" style="73" customWidth="1"/>
    <col min="9222" max="9470" width="9.140625" style="73"/>
    <col min="9471" max="9471" width="10.42578125" style="73" customWidth="1"/>
    <col min="9472" max="9472" width="58" style="73" customWidth="1"/>
    <col min="9473" max="9473" width="20.42578125" style="73" customWidth="1"/>
    <col min="9474" max="9474" width="12.85546875" style="73" customWidth="1"/>
    <col min="9475" max="9475" width="21.42578125" style="73" customWidth="1"/>
    <col min="9476" max="9476" width="14.140625" style="73" customWidth="1"/>
    <col min="9477" max="9477" width="16.42578125" style="73" customWidth="1"/>
    <col min="9478" max="9726" width="9.140625" style="73"/>
    <col min="9727" max="9727" width="10.42578125" style="73" customWidth="1"/>
    <col min="9728" max="9728" width="58" style="73" customWidth="1"/>
    <col min="9729" max="9729" width="20.42578125" style="73" customWidth="1"/>
    <col min="9730" max="9730" width="12.85546875" style="73" customWidth="1"/>
    <col min="9731" max="9731" width="21.42578125" style="73" customWidth="1"/>
    <col min="9732" max="9732" width="14.140625" style="73" customWidth="1"/>
    <col min="9733" max="9733" width="16.42578125" style="73" customWidth="1"/>
    <col min="9734" max="9982" width="9.140625" style="73"/>
    <col min="9983" max="9983" width="10.42578125" style="73" customWidth="1"/>
    <col min="9984" max="9984" width="58" style="73" customWidth="1"/>
    <col min="9985" max="9985" width="20.42578125" style="73" customWidth="1"/>
    <col min="9986" max="9986" width="12.85546875" style="73" customWidth="1"/>
    <col min="9987" max="9987" width="21.42578125" style="73" customWidth="1"/>
    <col min="9988" max="9988" width="14.140625" style="73" customWidth="1"/>
    <col min="9989" max="9989" width="16.42578125" style="73" customWidth="1"/>
    <col min="9990" max="10238" width="9.140625" style="73"/>
    <col min="10239" max="10239" width="10.42578125" style="73" customWidth="1"/>
    <col min="10240" max="10240" width="58" style="73" customWidth="1"/>
    <col min="10241" max="10241" width="20.42578125" style="73" customWidth="1"/>
    <col min="10242" max="10242" width="12.85546875" style="73" customWidth="1"/>
    <col min="10243" max="10243" width="21.42578125" style="73" customWidth="1"/>
    <col min="10244" max="10244" width="14.140625" style="73" customWidth="1"/>
    <col min="10245" max="10245" width="16.42578125" style="73" customWidth="1"/>
    <col min="10246" max="10494" width="9.140625" style="73"/>
    <col min="10495" max="10495" width="10.42578125" style="73" customWidth="1"/>
    <col min="10496" max="10496" width="58" style="73" customWidth="1"/>
    <col min="10497" max="10497" width="20.42578125" style="73" customWidth="1"/>
    <col min="10498" max="10498" width="12.85546875" style="73" customWidth="1"/>
    <col min="10499" max="10499" width="21.42578125" style="73" customWidth="1"/>
    <col min="10500" max="10500" width="14.140625" style="73" customWidth="1"/>
    <col min="10501" max="10501" width="16.42578125" style="73" customWidth="1"/>
    <col min="10502" max="10750" width="9.140625" style="73"/>
    <col min="10751" max="10751" width="10.42578125" style="73" customWidth="1"/>
    <col min="10752" max="10752" width="58" style="73" customWidth="1"/>
    <col min="10753" max="10753" width="20.42578125" style="73" customWidth="1"/>
    <col min="10754" max="10754" width="12.85546875" style="73" customWidth="1"/>
    <col min="10755" max="10755" width="21.42578125" style="73" customWidth="1"/>
    <col min="10756" max="10756" width="14.140625" style="73" customWidth="1"/>
    <col min="10757" max="10757" width="16.42578125" style="73" customWidth="1"/>
    <col min="10758" max="11006" width="9.140625" style="73"/>
    <col min="11007" max="11007" width="10.42578125" style="73" customWidth="1"/>
    <col min="11008" max="11008" width="58" style="73" customWidth="1"/>
    <col min="11009" max="11009" width="20.42578125" style="73" customWidth="1"/>
    <col min="11010" max="11010" width="12.85546875" style="73" customWidth="1"/>
    <col min="11011" max="11011" width="21.42578125" style="73" customWidth="1"/>
    <col min="11012" max="11012" width="14.140625" style="73" customWidth="1"/>
    <col min="11013" max="11013" width="16.42578125" style="73" customWidth="1"/>
    <col min="11014" max="11262" width="9.140625" style="73"/>
    <col min="11263" max="11263" width="10.42578125" style="73" customWidth="1"/>
    <col min="11264" max="11264" width="58" style="73" customWidth="1"/>
    <col min="11265" max="11265" width="20.42578125" style="73" customWidth="1"/>
    <col min="11266" max="11266" width="12.85546875" style="73" customWidth="1"/>
    <col min="11267" max="11267" width="21.42578125" style="73" customWidth="1"/>
    <col min="11268" max="11268" width="14.140625" style="73" customWidth="1"/>
    <col min="11269" max="11269" width="16.42578125" style="73" customWidth="1"/>
    <col min="11270" max="11518" width="9.140625" style="73"/>
    <col min="11519" max="11519" width="10.42578125" style="73" customWidth="1"/>
    <col min="11520" max="11520" width="58" style="73" customWidth="1"/>
    <col min="11521" max="11521" width="20.42578125" style="73" customWidth="1"/>
    <col min="11522" max="11522" width="12.85546875" style="73" customWidth="1"/>
    <col min="11523" max="11523" width="21.42578125" style="73" customWidth="1"/>
    <col min="11524" max="11524" width="14.140625" style="73" customWidth="1"/>
    <col min="11525" max="11525" width="16.42578125" style="73" customWidth="1"/>
    <col min="11526" max="11774" width="9.140625" style="73"/>
    <col min="11775" max="11775" width="10.42578125" style="73" customWidth="1"/>
    <col min="11776" max="11776" width="58" style="73" customWidth="1"/>
    <col min="11777" max="11777" width="20.42578125" style="73" customWidth="1"/>
    <col min="11778" max="11778" width="12.85546875" style="73" customWidth="1"/>
    <col min="11779" max="11779" width="21.42578125" style="73" customWidth="1"/>
    <col min="11780" max="11780" width="14.140625" style="73" customWidth="1"/>
    <col min="11781" max="11781" width="16.42578125" style="73" customWidth="1"/>
    <col min="11782" max="12030" width="9.140625" style="73"/>
    <col min="12031" max="12031" width="10.42578125" style="73" customWidth="1"/>
    <col min="12032" max="12032" width="58" style="73" customWidth="1"/>
    <col min="12033" max="12033" width="20.42578125" style="73" customWidth="1"/>
    <col min="12034" max="12034" width="12.85546875" style="73" customWidth="1"/>
    <col min="12035" max="12035" width="21.42578125" style="73" customWidth="1"/>
    <col min="12036" max="12036" width="14.140625" style="73" customWidth="1"/>
    <col min="12037" max="12037" width="16.42578125" style="73" customWidth="1"/>
    <col min="12038" max="12286" width="9.140625" style="73"/>
    <col min="12287" max="12287" width="10.42578125" style="73" customWidth="1"/>
    <col min="12288" max="12288" width="58" style="73" customWidth="1"/>
    <col min="12289" max="12289" width="20.42578125" style="73" customWidth="1"/>
    <col min="12290" max="12290" width="12.85546875" style="73" customWidth="1"/>
    <col min="12291" max="12291" width="21.42578125" style="73" customWidth="1"/>
    <col min="12292" max="12292" width="14.140625" style="73" customWidth="1"/>
    <col min="12293" max="12293" width="16.42578125" style="73" customWidth="1"/>
    <col min="12294" max="12542" width="9.140625" style="73"/>
    <col min="12543" max="12543" width="10.42578125" style="73" customWidth="1"/>
    <col min="12544" max="12544" width="58" style="73" customWidth="1"/>
    <col min="12545" max="12545" width="20.42578125" style="73" customWidth="1"/>
    <col min="12546" max="12546" width="12.85546875" style="73" customWidth="1"/>
    <col min="12547" max="12547" width="21.42578125" style="73" customWidth="1"/>
    <col min="12548" max="12548" width="14.140625" style="73" customWidth="1"/>
    <col min="12549" max="12549" width="16.42578125" style="73" customWidth="1"/>
    <col min="12550" max="12798" width="9.140625" style="73"/>
    <col min="12799" max="12799" width="10.42578125" style="73" customWidth="1"/>
    <col min="12800" max="12800" width="58" style="73" customWidth="1"/>
    <col min="12801" max="12801" width="20.42578125" style="73" customWidth="1"/>
    <col min="12802" max="12802" width="12.85546875" style="73" customWidth="1"/>
    <col min="12803" max="12803" width="21.42578125" style="73" customWidth="1"/>
    <col min="12804" max="12804" width="14.140625" style="73" customWidth="1"/>
    <col min="12805" max="12805" width="16.42578125" style="73" customWidth="1"/>
    <col min="12806" max="13054" width="9.140625" style="73"/>
    <col min="13055" max="13055" width="10.42578125" style="73" customWidth="1"/>
    <col min="13056" max="13056" width="58" style="73" customWidth="1"/>
    <col min="13057" max="13057" width="20.42578125" style="73" customWidth="1"/>
    <col min="13058" max="13058" width="12.85546875" style="73" customWidth="1"/>
    <col min="13059" max="13059" width="21.42578125" style="73" customWidth="1"/>
    <col min="13060" max="13060" width="14.140625" style="73" customWidth="1"/>
    <col min="13061" max="13061" width="16.42578125" style="73" customWidth="1"/>
    <col min="13062" max="13310" width="9.140625" style="73"/>
    <col min="13311" max="13311" width="10.42578125" style="73" customWidth="1"/>
    <col min="13312" max="13312" width="58" style="73" customWidth="1"/>
    <col min="13313" max="13313" width="20.42578125" style="73" customWidth="1"/>
    <col min="13314" max="13314" width="12.85546875" style="73" customWidth="1"/>
    <col min="13315" max="13315" width="21.42578125" style="73" customWidth="1"/>
    <col min="13316" max="13316" width="14.140625" style="73" customWidth="1"/>
    <col min="13317" max="13317" width="16.42578125" style="73" customWidth="1"/>
    <col min="13318" max="13566" width="9.140625" style="73"/>
    <col min="13567" max="13567" width="10.42578125" style="73" customWidth="1"/>
    <col min="13568" max="13568" width="58" style="73" customWidth="1"/>
    <col min="13569" max="13569" width="20.42578125" style="73" customWidth="1"/>
    <col min="13570" max="13570" width="12.85546875" style="73" customWidth="1"/>
    <col min="13571" max="13571" width="21.42578125" style="73" customWidth="1"/>
    <col min="13572" max="13572" width="14.140625" style="73" customWidth="1"/>
    <col min="13573" max="13573" width="16.42578125" style="73" customWidth="1"/>
    <col min="13574" max="13822" width="9.140625" style="73"/>
    <col min="13823" max="13823" width="10.42578125" style="73" customWidth="1"/>
    <col min="13824" max="13824" width="58" style="73" customWidth="1"/>
    <col min="13825" max="13825" width="20.42578125" style="73" customWidth="1"/>
    <col min="13826" max="13826" width="12.85546875" style="73" customWidth="1"/>
    <col min="13827" max="13827" width="21.42578125" style="73" customWidth="1"/>
    <col min="13828" max="13828" width="14.140625" style="73" customWidth="1"/>
    <col min="13829" max="13829" width="16.42578125" style="73" customWidth="1"/>
    <col min="13830" max="14078" width="9.140625" style="73"/>
    <col min="14079" max="14079" width="10.42578125" style="73" customWidth="1"/>
    <col min="14080" max="14080" width="58" style="73" customWidth="1"/>
    <col min="14081" max="14081" width="20.42578125" style="73" customWidth="1"/>
    <col min="14082" max="14082" width="12.85546875" style="73" customWidth="1"/>
    <col min="14083" max="14083" width="21.42578125" style="73" customWidth="1"/>
    <col min="14084" max="14084" width="14.140625" style="73" customWidth="1"/>
    <col min="14085" max="14085" width="16.42578125" style="73" customWidth="1"/>
    <col min="14086" max="14334" width="9.140625" style="73"/>
    <col min="14335" max="14335" width="10.42578125" style="73" customWidth="1"/>
    <col min="14336" max="14336" width="58" style="73" customWidth="1"/>
    <col min="14337" max="14337" width="20.42578125" style="73" customWidth="1"/>
    <col min="14338" max="14338" width="12.85546875" style="73" customWidth="1"/>
    <col min="14339" max="14339" width="21.42578125" style="73" customWidth="1"/>
    <col min="14340" max="14340" width="14.140625" style="73" customWidth="1"/>
    <col min="14341" max="14341" width="16.42578125" style="73" customWidth="1"/>
    <col min="14342" max="14590" width="9.140625" style="73"/>
    <col min="14591" max="14591" width="10.42578125" style="73" customWidth="1"/>
    <col min="14592" max="14592" width="58" style="73" customWidth="1"/>
    <col min="14593" max="14593" width="20.42578125" style="73" customWidth="1"/>
    <col min="14594" max="14594" width="12.85546875" style="73" customWidth="1"/>
    <col min="14595" max="14595" width="21.42578125" style="73" customWidth="1"/>
    <col min="14596" max="14596" width="14.140625" style="73" customWidth="1"/>
    <col min="14597" max="14597" width="16.42578125" style="73" customWidth="1"/>
    <col min="14598" max="14846" width="9.140625" style="73"/>
    <col min="14847" max="14847" width="10.42578125" style="73" customWidth="1"/>
    <col min="14848" max="14848" width="58" style="73" customWidth="1"/>
    <col min="14849" max="14849" width="20.42578125" style="73" customWidth="1"/>
    <col min="14850" max="14850" width="12.85546875" style="73" customWidth="1"/>
    <col min="14851" max="14851" width="21.42578125" style="73" customWidth="1"/>
    <col min="14852" max="14852" width="14.140625" style="73" customWidth="1"/>
    <col min="14853" max="14853" width="16.42578125" style="73" customWidth="1"/>
    <col min="14854" max="15102" width="9.140625" style="73"/>
    <col min="15103" max="15103" width="10.42578125" style="73" customWidth="1"/>
    <col min="15104" max="15104" width="58" style="73" customWidth="1"/>
    <col min="15105" max="15105" width="20.42578125" style="73" customWidth="1"/>
    <col min="15106" max="15106" width="12.85546875" style="73" customWidth="1"/>
    <col min="15107" max="15107" width="21.42578125" style="73" customWidth="1"/>
    <col min="15108" max="15108" width="14.140625" style="73" customWidth="1"/>
    <col min="15109" max="15109" width="16.42578125" style="73" customWidth="1"/>
    <col min="15110" max="15358" width="9.140625" style="73"/>
    <col min="15359" max="15359" width="10.42578125" style="73" customWidth="1"/>
    <col min="15360" max="15360" width="58" style="73" customWidth="1"/>
    <col min="15361" max="15361" width="20.42578125" style="73" customWidth="1"/>
    <col min="15362" max="15362" width="12.85546875" style="73" customWidth="1"/>
    <col min="15363" max="15363" width="21.42578125" style="73" customWidth="1"/>
    <col min="15364" max="15364" width="14.140625" style="73" customWidth="1"/>
    <col min="15365" max="15365" width="16.42578125" style="73" customWidth="1"/>
    <col min="15366" max="15614" width="9.140625" style="73"/>
    <col min="15615" max="15615" width="10.42578125" style="73" customWidth="1"/>
    <col min="15616" max="15616" width="58" style="73" customWidth="1"/>
    <col min="15617" max="15617" width="20.42578125" style="73" customWidth="1"/>
    <col min="15618" max="15618" width="12.85546875" style="73" customWidth="1"/>
    <col min="15619" max="15619" width="21.42578125" style="73" customWidth="1"/>
    <col min="15620" max="15620" width="14.140625" style="73" customWidth="1"/>
    <col min="15621" max="15621" width="16.42578125" style="73" customWidth="1"/>
    <col min="15622" max="15870" width="9.140625" style="73"/>
    <col min="15871" max="15871" width="10.42578125" style="73" customWidth="1"/>
    <col min="15872" max="15872" width="58" style="73" customWidth="1"/>
    <col min="15873" max="15873" width="20.42578125" style="73" customWidth="1"/>
    <col min="15874" max="15874" width="12.85546875" style="73" customWidth="1"/>
    <col min="15875" max="15875" width="21.42578125" style="73" customWidth="1"/>
    <col min="15876" max="15876" width="14.140625" style="73" customWidth="1"/>
    <col min="15877" max="15877" width="16.42578125" style="73" customWidth="1"/>
    <col min="15878" max="16126" width="9.140625" style="73"/>
    <col min="16127" max="16127" width="10.42578125" style="73" customWidth="1"/>
    <col min="16128" max="16128" width="58" style="73" customWidth="1"/>
    <col min="16129" max="16129" width="20.42578125" style="73" customWidth="1"/>
    <col min="16130" max="16130" width="12.85546875" style="73" customWidth="1"/>
    <col min="16131" max="16131" width="21.42578125" style="73" customWidth="1"/>
    <col min="16132" max="16132" width="14.140625" style="73" customWidth="1"/>
    <col min="16133" max="16133" width="16.42578125" style="73" customWidth="1"/>
    <col min="16134" max="16384" width="9.140625" style="73"/>
  </cols>
  <sheetData>
    <row r="1" spans="1:19" s="74" customFormat="1" ht="46.5" customHeight="1" x14ac:dyDescent="0.25">
      <c r="A1" s="238" t="s">
        <v>193</v>
      </c>
      <c r="B1" s="238"/>
      <c r="C1" s="238"/>
      <c r="D1" s="238"/>
      <c r="E1" s="238"/>
      <c r="F1" s="238"/>
      <c r="G1" s="65"/>
      <c r="H1" s="65"/>
      <c r="I1" s="65"/>
      <c r="J1" s="65"/>
      <c r="K1" s="65"/>
      <c r="L1" s="65"/>
      <c r="M1" s="65"/>
      <c r="N1" s="65"/>
      <c r="O1" s="65"/>
      <c r="P1" s="65"/>
      <c r="Q1" s="65"/>
      <c r="R1" s="65"/>
      <c r="S1" s="66"/>
    </row>
    <row r="2" spans="1:19" s="74" customFormat="1" ht="18" customHeight="1" x14ac:dyDescent="0.25">
      <c r="A2" s="239" t="s">
        <v>166</v>
      </c>
      <c r="B2" s="239"/>
      <c r="C2" s="239"/>
      <c r="D2" s="239"/>
      <c r="E2" s="239"/>
      <c r="F2" s="239"/>
      <c r="G2" s="67"/>
      <c r="H2" s="67"/>
      <c r="I2" s="67"/>
      <c r="J2" s="67"/>
      <c r="K2" s="67"/>
      <c r="L2" s="67"/>
      <c r="M2" s="67"/>
      <c r="N2" s="67"/>
      <c r="O2" s="67"/>
      <c r="P2" s="67"/>
      <c r="Q2" s="67"/>
      <c r="R2" s="67"/>
      <c r="S2" s="66"/>
    </row>
    <row r="3" spans="1:19" s="74" customFormat="1" ht="12.75" customHeight="1" x14ac:dyDescent="0.25">
      <c r="A3" s="237"/>
      <c r="B3" s="237"/>
      <c r="C3" s="237"/>
      <c r="D3" s="237"/>
      <c r="E3" s="237"/>
      <c r="F3" s="237"/>
      <c r="G3" s="68"/>
      <c r="H3" s="68"/>
      <c r="I3" s="68"/>
      <c r="J3" s="68"/>
      <c r="K3" s="68"/>
      <c r="L3" s="68"/>
      <c r="M3" s="68"/>
      <c r="N3" s="68"/>
      <c r="O3" s="68"/>
      <c r="P3" s="68"/>
      <c r="Q3" s="68"/>
      <c r="R3" s="68"/>
      <c r="S3" s="69"/>
    </row>
    <row r="4" spans="1:19" s="64" customFormat="1" ht="37.5" x14ac:dyDescent="0.3">
      <c r="A4" s="71" t="s">
        <v>34</v>
      </c>
      <c r="B4" s="71" t="s">
        <v>82</v>
      </c>
      <c r="C4" s="71" t="s">
        <v>167</v>
      </c>
      <c r="D4" s="70" t="s">
        <v>87</v>
      </c>
      <c r="E4" s="70" t="s">
        <v>88</v>
      </c>
      <c r="F4" s="70" t="s">
        <v>168</v>
      </c>
    </row>
    <row r="5" spans="1:19" s="74" customFormat="1" ht="99" x14ac:dyDescent="0.25">
      <c r="A5" s="187">
        <v>1</v>
      </c>
      <c r="B5" s="188" t="s">
        <v>169</v>
      </c>
      <c r="C5" s="187" t="s">
        <v>170</v>
      </c>
      <c r="D5" s="187" t="s">
        <v>171</v>
      </c>
      <c r="E5" s="187" t="s">
        <v>25</v>
      </c>
      <c r="F5" s="189"/>
      <c r="G5" s="68"/>
      <c r="H5" s="68"/>
      <c r="I5" s="68"/>
      <c r="J5" s="68"/>
      <c r="K5" s="68"/>
      <c r="L5" s="68"/>
      <c r="M5" s="68"/>
      <c r="N5" s="68"/>
      <c r="O5" s="68"/>
      <c r="P5" s="68"/>
      <c r="Q5" s="68"/>
      <c r="R5" s="68"/>
      <c r="S5" s="69"/>
    </row>
    <row r="6" spans="1:19" s="74" customFormat="1" ht="66" x14ac:dyDescent="0.25">
      <c r="A6" s="187">
        <v>2</v>
      </c>
      <c r="B6" s="188" t="s">
        <v>172</v>
      </c>
      <c r="C6" s="187" t="s">
        <v>173</v>
      </c>
      <c r="D6" s="187" t="s">
        <v>447</v>
      </c>
      <c r="E6" s="187"/>
      <c r="F6" s="189"/>
      <c r="G6" s="68"/>
      <c r="H6" s="68"/>
      <c r="I6" s="68"/>
      <c r="J6" s="68"/>
      <c r="K6" s="68"/>
      <c r="L6" s="68"/>
      <c r="M6" s="68"/>
      <c r="N6" s="68"/>
      <c r="O6" s="68"/>
      <c r="P6" s="68"/>
      <c r="Q6" s="68"/>
      <c r="R6" s="68"/>
      <c r="S6" s="69"/>
    </row>
    <row r="7" spans="1:19" s="74" customFormat="1" ht="33" x14ac:dyDescent="0.25">
      <c r="A7" s="187">
        <v>3</v>
      </c>
      <c r="B7" s="188" t="s">
        <v>448</v>
      </c>
      <c r="C7" s="187"/>
      <c r="D7" s="187" t="s">
        <v>174</v>
      </c>
      <c r="E7" s="187"/>
      <c r="F7" s="189"/>
      <c r="G7" s="68"/>
      <c r="H7" s="68"/>
      <c r="I7" s="68"/>
      <c r="J7" s="68"/>
      <c r="K7" s="68"/>
      <c r="L7" s="68"/>
      <c r="M7" s="68"/>
      <c r="N7" s="68"/>
      <c r="O7" s="68"/>
      <c r="P7" s="68"/>
      <c r="Q7" s="68"/>
      <c r="R7" s="68"/>
      <c r="S7" s="69"/>
    </row>
    <row r="8" spans="1:19" s="64" customFormat="1" ht="18.75" x14ac:dyDescent="0.3">
      <c r="A8" s="190" t="s">
        <v>175</v>
      </c>
      <c r="B8" s="190" t="s">
        <v>176</v>
      </c>
      <c r="C8" s="190"/>
      <c r="D8" s="190"/>
      <c r="E8" s="191"/>
      <c r="F8" s="191"/>
    </row>
    <row r="9" spans="1:19" s="64" customFormat="1" ht="51.75" customHeight="1" x14ac:dyDescent="0.3">
      <c r="A9" s="192">
        <v>1</v>
      </c>
      <c r="B9" s="188" t="s">
        <v>177</v>
      </c>
      <c r="C9" s="193">
        <v>1</v>
      </c>
      <c r="D9" s="194" t="s">
        <v>178</v>
      </c>
      <c r="E9" s="192" t="s">
        <v>25</v>
      </c>
      <c r="F9" s="195" t="s">
        <v>179</v>
      </c>
    </row>
    <row r="10" spans="1:19" s="64" customFormat="1" ht="35.25" customHeight="1" x14ac:dyDescent="0.3">
      <c r="A10" s="192">
        <v>2</v>
      </c>
      <c r="B10" s="188" t="s">
        <v>180</v>
      </c>
      <c r="C10" s="192" t="s">
        <v>181</v>
      </c>
      <c r="D10" s="192" t="s">
        <v>182</v>
      </c>
      <c r="E10" s="192" t="s">
        <v>26</v>
      </c>
      <c r="F10" s="195" t="s">
        <v>183</v>
      </c>
    </row>
    <row r="11" spans="1:19" s="64" customFormat="1" ht="34.5" customHeight="1" x14ac:dyDescent="0.3">
      <c r="A11" s="192">
        <v>3</v>
      </c>
      <c r="B11" s="188" t="s">
        <v>184</v>
      </c>
      <c r="C11" s="192" t="s">
        <v>185</v>
      </c>
      <c r="D11" s="192" t="s">
        <v>186</v>
      </c>
      <c r="E11" s="192" t="s">
        <v>26</v>
      </c>
      <c r="F11" s="195" t="s">
        <v>183</v>
      </c>
    </row>
    <row r="12" spans="1:19" s="64" customFormat="1" ht="52.5" customHeight="1" x14ac:dyDescent="0.3">
      <c r="A12" s="192">
        <v>4</v>
      </c>
      <c r="B12" s="188" t="s">
        <v>187</v>
      </c>
      <c r="C12" s="192" t="s">
        <v>188</v>
      </c>
      <c r="D12" s="192" t="s">
        <v>186</v>
      </c>
      <c r="E12" s="192" t="s">
        <v>25</v>
      </c>
      <c r="F12" s="195" t="s">
        <v>179</v>
      </c>
    </row>
    <row r="13" spans="1:19" s="64" customFormat="1" ht="33" x14ac:dyDescent="0.3">
      <c r="A13" s="192">
        <v>5</v>
      </c>
      <c r="B13" s="188" t="s">
        <v>189</v>
      </c>
      <c r="C13" s="192" t="s">
        <v>190</v>
      </c>
      <c r="D13" s="192" t="s">
        <v>191</v>
      </c>
      <c r="E13" s="192" t="s">
        <v>26</v>
      </c>
      <c r="F13" s="195" t="s">
        <v>183</v>
      </c>
    </row>
    <row r="14" spans="1:19" s="64" customFormat="1" ht="31.5" x14ac:dyDescent="0.3">
      <c r="A14" s="192">
        <v>6</v>
      </c>
      <c r="B14" s="188" t="s">
        <v>192</v>
      </c>
      <c r="C14" s="192" t="s">
        <v>26</v>
      </c>
      <c r="D14" s="192" t="s">
        <v>26</v>
      </c>
      <c r="E14" s="192" t="s">
        <v>26</v>
      </c>
      <c r="F14" s="195" t="s">
        <v>183</v>
      </c>
    </row>
  </sheetData>
  <mergeCells count="3">
    <mergeCell ref="A3:F3"/>
    <mergeCell ref="A1:F1"/>
    <mergeCell ref="A2:F2"/>
  </mergeCells>
  <pageMargins left="0.31496062992125984" right="0.27559055118110237" top="0.25" bottom="0.21" header="0.31496062992125984"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L25" sqref="L25"/>
    </sheetView>
  </sheetViews>
  <sheetFormatPr defaultColWidth="10.42578125" defaultRowHeight="15.75" x14ac:dyDescent="0.25"/>
  <cols>
    <col min="1" max="1" width="4.42578125" style="47" bestFit="1" customWidth="1"/>
    <col min="2" max="2" width="12.85546875" style="47" customWidth="1"/>
    <col min="3" max="4" width="10.42578125" style="47"/>
    <col min="5" max="5" width="15.140625" style="47" customWidth="1"/>
    <col min="6" max="6" width="26.42578125" style="47" customWidth="1"/>
    <col min="7" max="7" width="13.42578125" style="47" customWidth="1"/>
    <col min="8" max="8" width="14.85546875" style="47" customWidth="1"/>
    <col min="9" max="9" width="11.28515625" style="47" customWidth="1"/>
    <col min="10" max="10" width="24.140625" style="47" customWidth="1"/>
    <col min="11" max="11" width="9.42578125" style="47" customWidth="1"/>
    <col min="12" max="12" width="11.140625" style="47" customWidth="1"/>
    <col min="13" max="13" width="11.42578125" style="47" customWidth="1"/>
    <col min="14" max="16384" width="10.42578125" style="47"/>
  </cols>
  <sheetData>
    <row r="1" spans="1:14" ht="42.75" customHeight="1" x14ac:dyDescent="0.25">
      <c r="A1" s="251" t="s">
        <v>194</v>
      </c>
      <c r="B1" s="251"/>
      <c r="C1" s="251"/>
      <c r="D1" s="251"/>
      <c r="E1" s="251"/>
      <c r="F1" s="251"/>
      <c r="G1" s="251"/>
      <c r="H1" s="251"/>
      <c r="I1" s="251"/>
      <c r="J1" s="251"/>
      <c r="K1" s="251"/>
      <c r="L1" s="251"/>
      <c r="M1" s="251"/>
    </row>
    <row r="2" spans="1:14" ht="23.25" customHeight="1" x14ac:dyDescent="0.25">
      <c r="A2" s="252" t="s">
        <v>80</v>
      </c>
      <c r="B2" s="252"/>
      <c r="C2" s="252"/>
      <c r="D2" s="252"/>
      <c r="E2" s="252"/>
      <c r="F2" s="252"/>
      <c r="G2" s="252"/>
      <c r="H2" s="252"/>
      <c r="I2" s="252"/>
      <c r="J2" s="252"/>
      <c r="K2" s="252"/>
      <c r="L2" s="252"/>
      <c r="M2" s="252"/>
    </row>
    <row r="3" spans="1:14" ht="19.5" customHeight="1" x14ac:dyDescent="0.25">
      <c r="A3" s="253"/>
      <c r="B3" s="253"/>
      <c r="C3" s="253"/>
      <c r="D3" s="253"/>
      <c r="E3" s="253"/>
      <c r="F3" s="253"/>
      <c r="G3" s="253"/>
      <c r="H3" s="253"/>
      <c r="I3" s="253"/>
      <c r="J3" s="253"/>
      <c r="K3" s="253"/>
      <c r="L3" s="253"/>
      <c r="M3" s="253"/>
    </row>
    <row r="5" spans="1:14" ht="30" customHeight="1" x14ac:dyDescent="0.25">
      <c r="A5" s="254" t="s">
        <v>34</v>
      </c>
      <c r="B5" s="254" t="s">
        <v>81</v>
      </c>
      <c r="C5" s="256" t="s">
        <v>82</v>
      </c>
      <c r="D5" s="257"/>
      <c r="E5" s="257"/>
      <c r="F5" s="258"/>
      <c r="G5" s="254" t="s">
        <v>83</v>
      </c>
      <c r="H5" s="263" t="s">
        <v>84</v>
      </c>
      <c r="I5" s="264"/>
      <c r="J5" s="263" t="s">
        <v>85</v>
      </c>
      <c r="K5" s="264"/>
      <c r="L5" s="265" t="s">
        <v>86</v>
      </c>
      <c r="M5" s="266"/>
    </row>
    <row r="6" spans="1:14" ht="50.25" customHeight="1" x14ac:dyDescent="0.25">
      <c r="A6" s="255"/>
      <c r="B6" s="255"/>
      <c r="C6" s="259"/>
      <c r="D6" s="260"/>
      <c r="E6" s="260"/>
      <c r="F6" s="261"/>
      <c r="G6" s="262"/>
      <c r="H6" s="216" t="s">
        <v>87</v>
      </c>
      <c r="I6" s="216" t="s">
        <v>88</v>
      </c>
      <c r="J6" s="216" t="s">
        <v>87</v>
      </c>
      <c r="K6" s="216" t="s">
        <v>88</v>
      </c>
      <c r="L6" s="216" t="s">
        <v>87</v>
      </c>
      <c r="M6" s="216" t="s">
        <v>88</v>
      </c>
    </row>
    <row r="7" spans="1:14" ht="69.75" customHeight="1" x14ac:dyDescent="0.25">
      <c r="A7" s="240">
        <v>1</v>
      </c>
      <c r="B7" s="240" t="s">
        <v>35</v>
      </c>
      <c r="C7" s="241" t="s">
        <v>89</v>
      </c>
      <c r="D7" s="241"/>
      <c r="E7" s="241"/>
      <c r="F7" s="241"/>
      <c r="G7" s="38" t="s">
        <v>26</v>
      </c>
      <c r="H7" s="57" t="s">
        <v>90</v>
      </c>
      <c r="I7" s="57" t="s">
        <v>25</v>
      </c>
      <c r="J7" s="38" t="s">
        <v>91</v>
      </c>
      <c r="K7" s="38" t="s">
        <v>26</v>
      </c>
      <c r="L7" s="58" t="s">
        <v>26</v>
      </c>
      <c r="M7" s="58" t="s">
        <v>26</v>
      </c>
      <c r="N7" s="245"/>
    </row>
    <row r="8" spans="1:14" ht="129.75" customHeight="1" x14ac:dyDescent="0.25">
      <c r="A8" s="240"/>
      <c r="B8" s="240"/>
      <c r="C8" s="241" t="s">
        <v>92</v>
      </c>
      <c r="D8" s="241"/>
      <c r="E8" s="241"/>
      <c r="F8" s="241"/>
      <c r="G8" s="38" t="s">
        <v>93</v>
      </c>
      <c r="H8" s="57" t="s">
        <v>94</v>
      </c>
      <c r="I8" s="59" t="s">
        <v>25</v>
      </c>
      <c r="J8" s="38" t="s">
        <v>95</v>
      </c>
      <c r="K8" s="37" t="s">
        <v>26</v>
      </c>
      <c r="L8" s="58" t="s">
        <v>26</v>
      </c>
      <c r="M8" s="58" t="s">
        <v>26</v>
      </c>
      <c r="N8" s="245"/>
    </row>
    <row r="9" spans="1:14" ht="43.5" customHeight="1" x14ac:dyDescent="0.25">
      <c r="A9" s="240">
        <v>2</v>
      </c>
      <c r="B9" s="240" t="s">
        <v>5</v>
      </c>
      <c r="C9" s="241" t="s">
        <v>96</v>
      </c>
      <c r="D9" s="241"/>
      <c r="E9" s="241"/>
      <c r="F9" s="241"/>
      <c r="G9" s="38" t="s">
        <v>26</v>
      </c>
      <c r="H9" s="57" t="s">
        <v>26</v>
      </c>
      <c r="I9" s="57" t="s">
        <v>26</v>
      </c>
      <c r="J9" s="88" t="s">
        <v>26</v>
      </c>
      <c r="K9" s="37" t="s">
        <v>26</v>
      </c>
      <c r="L9" s="58" t="s">
        <v>26</v>
      </c>
      <c r="M9" s="38"/>
    </row>
    <row r="10" spans="1:14" ht="37.5" customHeight="1" x14ac:dyDescent="0.25">
      <c r="A10" s="240"/>
      <c r="B10" s="240"/>
      <c r="C10" s="241" t="s">
        <v>97</v>
      </c>
      <c r="D10" s="241"/>
      <c r="E10" s="241"/>
      <c r="F10" s="241"/>
      <c r="G10" s="39">
        <v>1</v>
      </c>
      <c r="H10" s="60">
        <v>0.77300000000000002</v>
      </c>
      <c r="I10" s="59" t="s">
        <v>25</v>
      </c>
      <c r="J10" s="59" t="s">
        <v>98</v>
      </c>
      <c r="K10" s="37" t="s">
        <v>26</v>
      </c>
      <c r="L10" s="58" t="s">
        <v>26</v>
      </c>
      <c r="M10" s="58" t="s">
        <v>26</v>
      </c>
    </row>
    <row r="11" spans="1:14" ht="40.5" customHeight="1" x14ac:dyDescent="0.25">
      <c r="A11" s="240"/>
      <c r="B11" s="240"/>
      <c r="C11" s="241" t="s">
        <v>99</v>
      </c>
      <c r="D11" s="241"/>
      <c r="E11" s="241"/>
      <c r="F11" s="241"/>
      <c r="G11" s="38" t="s">
        <v>100</v>
      </c>
      <c r="H11" s="57" t="s">
        <v>101</v>
      </c>
      <c r="I11" s="59" t="s">
        <v>26</v>
      </c>
      <c r="J11" s="59" t="s">
        <v>102</v>
      </c>
      <c r="K11" s="37" t="s">
        <v>26</v>
      </c>
      <c r="L11" s="58" t="s">
        <v>26</v>
      </c>
      <c r="M11" s="58" t="s">
        <v>26</v>
      </c>
    </row>
    <row r="12" spans="1:14" ht="46.5" customHeight="1" x14ac:dyDescent="0.25">
      <c r="A12" s="240"/>
      <c r="B12" s="240"/>
      <c r="C12" s="241" t="s">
        <v>103</v>
      </c>
      <c r="D12" s="241"/>
      <c r="E12" s="241"/>
      <c r="F12" s="241"/>
      <c r="G12" s="38" t="s">
        <v>26</v>
      </c>
      <c r="H12" s="57" t="s">
        <v>26</v>
      </c>
      <c r="I12" s="59" t="s">
        <v>26</v>
      </c>
      <c r="J12" s="59" t="s">
        <v>104</v>
      </c>
      <c r="K12" s="37" t="s">
        <v>26</v>
      </c>
      <c r="L12" s="61" t="s">
        <v>26</v>
      </c>
      <c r="M12" s="61" t="s">
        <v>26</v>
      </c>
    </row>
    <row r="13" spans="1:14" ht="37.5" customHeight="1" x14ac:dyDescent="0.25">
      <c r="A13" s="249">
        <v>3</v>
      </c>
      <c r="B13" s="249" t="s">
        <v>105</v>
      </c>
      <c r="C13" s="241" t="s">
        <v>106</v>
      </c>
      <c r="D13" s="241"/>
      <c r="E13" s="241"/>
      <c r="F13" s="241"/>
      <c r="G13" s="38" t="s">
        <v>26</v>
      </c>
      <c r="H13" s="57" t="s">
        <v>26</v>
      </c>
      <c r="I13" s="57" t="s">
        <v>26</v>
      </c>
      <c r="J13" s="59" t="s">
        <v>26</v>
      </c>
      <c r="K13" s="37" t="s">
        <v>26</v>
      </c>
      <c r="L13" s="61" t="s">
        <v>26</v>
      </c>
      <c r="M13" s="61" t="s">
        <v>26</v>
      </c>
    </row>
    <row r="14" spans="1:14" ht="33" customHeight="1" x14ac:dyDescent="0.25">
      <c r="A14" s="250"/>
      <c r="B14" s="250"/>
      <c r="C14" s="246" t="s">
        <v>107</v>
      </c>
      <c r="D14" s="247"/>
      <c r="E14" s="247"/>
      <c r="F14" s="248"/>
      <c r="G14" s="38" t="s">
        <v>26</v>
      </c>
      <c r="H14" s="57" t="s">
        <v>26</v>
      </c>
      <c r="I14" s="59" t="s">
        <v>26</v>
      </c>
      <c r="J14" s="59" t="s">
        <v>26</v>
      </c>
      <c r="K14" s="37" t="s">
        <v>26</v>
      </c>
      <c r="L14" s="58" t="s">
        <v>26</v>
      </c>
      <c r="M14" s="58" t="s">
        <v>26</v>
      </c>
    </row>
    <row r="15" spans="1:14" ht="43.5" customHeight="1" x14ac:dyDescent="0.25">
      <c r="A15" s="218">
        <v>4</v>
      </c>
      <c r="B15" s="218" t="s">
        <v>7</v>
      </c>
      <c r="C15" s="241" t="s">
        <v>108</v>
      </c>
      <c r="D15" s="241"/>
      <c r="E15" s="241"/>
      <c r="F15" s="241"/>
      <c r="G15" s="38" t="s">
        <v>26</v>
      </c>
      <c r="H15" s="57" t="s">
        <v>26</v>
      </c>
      <c r="I15" s="57" t="s">
        <v>26</v>
      </c>
      <c r="J15" s="59" t="s">
        <v>26</v>
      </c>
      <c r="K15" s="37" t="s">
        <v>26</v>
      </c>
      <c r="L15" s="62" t="s">
        <v>26</v>
      </c>
      <c r="M15" s="62" t="s">
        <v>26</v>
      </c>
    </row>
    <row r="16" spans="1:14" ht="24.75" customHeight="1" x14ac:dyDescent="0.25">
      <c r="A16" s="240">
        <v>5</v>
      </c>
      <c r="B16" s="240" t="s">
        <v>109</v>
      </c>
      <c r="C16" s="241" t="s">
        <v>110</v>
      </c>
      <c r="D16" s="241"/>
      <c r="E16" s="241"/>
      <c r="F16" s="241"/>
      <c r="G16" s="38" t="s">
        <v>26</v>
      </c>
      <c r="H16" s="57" t="s">
        <v>26</v>
      </c>
      <c r="I16" s="57" t="s">
        <v>26</v>
      </c>
      <c r="J16" s="219" t="s">
        <v>26</v>
      </c>
      <c r="K16" s="37" t="s">
        <v>26</v>
      </c>
      <c r="L16" s="58" t="s">
        <v>26</v>
      </c>
      <c r="M16" s="58" t="s">
        <v>26</v>
      </c>
    </row>
    <row r="17" spans="1:14" ht="43.5" customHeight="1" x14ac:dyDescent="0.25">
      <c r="A17" s="240"/>
      <c r="B17" s="240"/>
      <c r="C17" s="241" t="s">
        <v>111</v>
      </c>
      <c r="D17" s="241"/>
      <c r="E17" s="241"/>
      <c r="F17" s="241"/>
      <c r="G17" s="38" t="s">
        <v>26</v>
      </c>
      <c r="H17" s="57" t="s">
        <v>112</v>
      </c>
      <c r="I17" s="57" t="s">
        <v>112</v>
      </c>
      <c r="J17" s="219" t="s">
        <v>26</v>
      </c>
      <c r="K17" s="37" t="s">
        <v>26</v>
      </c>
      <c r="L17" s="58" t="s">
        <v>26</v>
      </c>
      <c r="M17" s="58" t="s">
        <v>26</v>
      </c>
    </row>
    <row r="18" spans="1:14" ht="51.75" customHeight="1" x14ac:dyDescent="0.25">
      <c r="A18" s="240"/>
      <c r="B18" s="240"/>
      <c r="C18" s="241" t="s">
        <v>113</v>
      </c>
      <c r="D18" s="241"/>
      <c r="E18" s="241"/>
      <c r="F18" s="241"/>
      <c r="G18" s="38" t="s">
        <v>114</v>
      </c>
      <c r="H18" s="60">
        <v>0.66669999999999996</v>
      </c>
      <c r="I18" s="57" t="s">
        <v>26</v>
      </c>
      <c r="J18" s="59" t="s">
        <v>115</v>
      </c>
      <c r="K18" s="37" t="s">
        <v>26</v>
      </c>
      <c r="L18" s="38" t="s">
        <v>26</v>
      </c>
      <c r="M18" s="38" t="s">
        <v>26</v>
      </c>
    </row>
    <row r="19" spans="1:14" ht="55.5" customHeight="1" x14ac:dyDescent="0.25">
      <c r="A19" s="240"/>
      <c r="B19" s="240"/>
      <c r="C19" s="241" t="s">
        <v>116</v>
      </c>
      <c r="D19" s="241"/>
      <c r="E19" s="241"/>
      <c r="F19" s="217" t="s">
        <v>117</v>
      </c>
      <c r="G19" s="38" t="s">
        <v>26</v>
      </c>
      <c r="H19" s="59" t="s">
        <v>118</v>
      </c>
      <c r="I19" s="59" t="s">
        <v>25</v>
      </c>
      <c r="J19" s="38"/>
      <c r="K19" s="220" t="s">
        <v>25</v>
      </c>
      <c r="L19" s="38" t="s">
        <v>25</v>
      </c>
      <c r="M19" s="38" t="s">
        <v>25</v>
      </c>
    </row>
    <row r="20" spans="1:14" ht="51.75" customHeight="1" x14ac:dyDescent="0.25">
      <c r="A20" s="240"/>
      <c r="B20" s="240"/>
      <c r="C20" s="241"/>
      <c r="D20" s="241"/>
      <c r="E20" s="241"/>
      <c r="F20" s="217" t="s">
        <v>119</v>
      </c>
      <c r="G20" s="38" t="s">
        <v>120</v>
      </c>
      <c r="H20" s="57" t="s">
        <v>26</v>
      </c>
      <c r="I20" s="57" t="s">
        <v>26</v>
      </c>
      <c r="J20" s="38"/>
      <c r="K20" s="88" t="s">
        <v>25</v>
      </c>
      <c r="L20" s="38" t="s">
        <v>121</v>
      </c>
      <c r="M20" s="38" t="s">
        <v>121</v>
      </c>
    </row>
    <row r="21" spans="1:14" ht="48.75" customHeight="1" x14ac:dyDescent="0.25">
      <c r="A21" s="240">
        <v>6</v>
      </c>
      <c r="B21" s="240" t="s">
        <v>122</v>
      </c>
      <c r="C21" s="241" t="s">
        <v>449</v>
      </c>
      <c r="D21" s="241"/>
      <c r="E21" s="241"/>
      <c r="F21" s="241"/>
      <c r="G21" s="38" t="s">
        <v>26</v>
      </c>
      <c r="H21" s="57" t="s">
        <v>26</v>
      </c>
      <c r="I21" s="57" t="s">
        <v>26</v>
      </c>
      <c r="J21" s="38" t="s">
        <v>26</v>
      </c>
      <c r="K21" s="38" t="s">
        <v>26</v>
      </c>
      <c r="L21" s="38" t="s">
        <v>26</v>
      </c>
      <c r="M21" s="38" t="s">
        <v>26</v>
      </c>
    </row>
    <row r="22" spans="1:14" ht="36" customHeight="1" x14ac:dyDescent="0.25">
      <c r="A22" s="240"/>
      <c r="B22" s="240"/>
      <c r="C22" s="241" t="s">
        <v>123</v>
      </c>
      <c r="D22" s="241"/>
      <c r="E22" s="241"/>
      <c r="F22" s="241"/>
      <c r="G22" s="38" t="s">
        <v>26</v>
      </c>
      <c r="H22" s="57" t="s">
        <v>26</v>
      </c>
      <c r="I22" s="57" t="s">
        <v>26</v>
      </c>
      <c r="J22" s="38" t="s">
        <v>25</v>
      </c>
      <c r="K22" s="88" t="s">
        <v>25</v>
      </c>
      <c r="L22" s="38" t="s">
        <v>25</v>
      </c>
      <c r="M22" s="38" t="s">
        <v>25</v>
      </c>
    </row>
    <row r="23" spans="1:14" ht="66" customHeight="1" x14ac:dyDescent="0.25">
      <c r="A23" s="240"/>
      <c r="B23" s="240"/>
      <c r="C23" s="241" t="s">
        <v>124</v>
      </c>
      <c r="D23" s="241"/>
      <c r="E23" s="241"/>
      <c r="F23" s="241"/>
      <c r="G23" s="38" t="s">
        <v>26</v>
      </c>
      <c r="H23" s="57" t="s">
        <v>125</v>
      </c>
      <c r="I23" s="57" t="s">
        <v>112</v>
      </c>
      <c r="J23" s="38" t="s">
        <v>26</v>
      </c>
      <c r="K23" s="38" t="s">
        <v>26</v>
      </c>
      <c r="L23" s="38" t="s">
        <v>26</v>
      </c>
      <c r="M23" s="38" t="s">
        <v>26</v>
      </c>
    </row>
    <row r="24" spans="1:14" ht="29.25" customHeight="1" x14ac:dyDescent="0.25">
      <c r="A24" s="240"/>
      <c r="B24" s="240"/>
      <c r="C24" s="241" t="s">
        <v>126</v>
      </c>
      <c r="D24" s="241"/>
      <c r="E24" s="241"/>
      <c r="F24" s="241"/>
      <c r="G24" s="38" t="s">
        <v>26</v>
      </c>
      <c r="H24" s="57" t="s">
        <v>127</v>
      </c>
      <c r="I24" s="57" t="s">
        <v>25</v>
      </c>
      <c r="J24" s="38" t="s">
        <v>26</v>
      </c>
      <c r="K24" s="38" t="s">
        <v>26</v>
      </c>
      <c r="L24" s="38" t="s">
        <v>26</v>
      </c>
      <c r="M24" s="38" t="s">
        <v>26</v>
      </c>
    </row>
    <row r="25" spans="1:14" ht="53.25" customHeight="1" x14ac:dyDescent="0.25">
      <c r="A25" s="240">
        <v>7</v>
      </c>
      <c r="B25" s="240" t="s">
        <v>128</v>
      </c>
      <c r="C25" s="241" t="s">
        <v>129</v>
      </c>
      <c r="D25" s="241"/>
      <c r="E25" s="241"/>
      <c r="F25" s="241"/>
      <c r="G25" s="38" t="s">
        <v>26</v>
      </c>
      <c r="H25" s="57" t="s">
        <v>130</v>
      </c>
      <c r="I25" s="59" t="s">
        <v>25</v>
      </c>
      <c r="J25" s="88" t="s">
        <v>25</v>
      </c>
      <c r="K25" s="88" t="s">
        <v>25</v>
      </c>
      <c r="L25" s="38" t="s">
        <v>26</v>
      </c>
      <c r="M25" s="38" t="s">
        <v>26</v>
      </c>
      <c r="N25" s="245"/>
    </row>
    <row r="26" spans="1:14" ht="36.75" customHeight="1" x14ac:dyDescent="0.25">
      <c r="A26" s="240"/>
      <c r="B26" s="240"/>
      <c r="C26" s="241" t="s">
        <v>131</v>
      </c>
      <c r="D26" s="241"/>
      <c r="E26" s="241"/>
      <c r="F26" s="241"/>
      <c r="G26" s="38" t="s">
        <v>132</v>
      </c>
      <c r="H26" s="57" t="s">
        <v>133</v>
      </c>
      <c r="I26" s="59" t="s">
        <v>26</v>
      </c>
      <c r="J26" s="88" t="s">
        <v>25</v>
      </c>
      <c r="K26" s="88" t="s">
        <v>25</v>
      </c>
      <c r="L26" s="38" t="s">
        <v>25</v>
      </c>
      <c r="M26" s="38" t="s">
        <v>25</v>
      </c>
      <c r="N26" s="245"/>
    </row>
    <row r="27" spans="1:14" ht="42.75" customHeight="1" x14ac:dyDescent="0.25">
      <c r="A27" s="240"/>
      <c r="B27" s="240"/>
      <c r="C27" s="241" t="s">
        <v>134</v>
      </c>
      <c r="D27" s="241"/>
      <c r="E27" s="241"/>
      <c r="F27" s="241"/>
      <c r="G27" s="38" t="s">
        <v>135</v>
      </c>
      <c r="H27" s="57" t="s">
        <v>136</v>
      </c>
      <c r="I27" s="59" t="s">
        <v>25</v>
      </c>
      <c r="J27" s="88" t="s">
        <v>25</v>
      </c>
      <c r="K27" s="88" t="s">
        <v>25</v>
      </c>
      <c r="L27" s="38" t="s">
        <v>26</v>
      </c>
      <c r="M27" s="38" t="s">
        <v>26</v>
      </c>
      <c r="N27" s="245"/>
    </row>
    <row r="28" spans="1:14" ht="47.25" customHeight="1" x14ac:dyDescent="0.25">
      <c r="A28" s="240"/>
      <c r="B28" s="240"/>
      <c r="C28" s="241" t="s">
        <v>137</v>
      </c>
      <c r="D28" s="241"/>
      <c r="E28" s="241"/>
      <c r="F28" s="241"/>
      <c r="G28" s="38" t="s">
        <v>93</v>
      </c>
      <c r="H28" s="57" t="s">
        <v>138</v>
      </c>
      <c r="I28" s="59" t="s">
        <v>26</v>
      </c>
      <c r="J28" s="88" t="s">
        <v>25</v>
      </c>
      <c r="K28" s="88" t="s">
        <v>25</v>
      </c>
      <c r="L28" s="38" t="s">
        <v>25</v>
      </c>
      <c r="M28" s="38" t="s">
        <v>25</v>
      </c>
      <c r="N28" s="245"/>
    </row>
    <row r="29" spans="1:14" ht="67.5" customHeight="1" x14ac:dyDescent="0.25">
      <c r="A29" s="240"/>
      <c r="B29" s="240"/>
      <c r="C29" s="241" t="s">
        <v>139</v>
      </c>
      <c r="D29" s="241"/>
      <c r="E29" s="241"/>
      <c r="F29" s="241"/>
      <c r="G29" s="38" t="s">
        <v>26</v>
      </c>
      <c r="H29" s="57" t="s">
        <v>26</v>
      </c>
      <c r="I29" s="59" t="s">
        <v>26</v>
      </c>
      <c r="J29" s="38" t="s">
        <v>26</v>
      </c>
      <c r="K29" s="38" t="s">
        <v>26</v>
      </c>
      <c r="L29" s="38" t="s">
        <v>26</v>
      </c>
      <c r="M29" s="38" t="s">
        <v>26</v>
      </c>
      <c r="N29" s="245"/>
    </row>
    <row r="30" spans="1:14" ht="39" customHeight="1" x14ac:dyDescent="0.25">
      <c r="A30" s="240"/>
      <c r="B30" s="240"/>
      <c r="C30" s="241" t="s">
        <v>140</v>
      </c>
      <c r="D30" s="241"/>
      <c r="E30" s="241"/>
      <c r="F30" s="241"/>
      <c r="G30" s="40" t="s">
        <v>141</v>
      </c>
      <c r="H30" s="57" t="s">
        <v>142</v>
      </c>
      <c r="I30" s="59" t="s">
        <v>25</v>
      </c>
      <c r="J30" s="38" t="s">
        <v>26</v>
      </c>
      <c r="K30" s="38" t="s">
        <v>26</v>
      </c>
      <c r="L30" s="38" t="s">
        <v>26</v>
      </c>
      <c r="M30" s="38" t="s">
        <v>26</v>
      </c>
      <c r="N30" s="245"/>
    </row>
    <row r="31" spans="1:14" ht="84" customHeight="1" x14ac:dyDescent="0.25">
      <c r="A31" s="240"/>
      <c r="B31" s="240"/>
      <c r="C31" s="246" t="s">
        <v>143</v>
      </c>
      <c r="D31" s="247"/>
      <c r="E31" s="247"/>
      <c r="F31" s="248"/>
      <c r="G31" s="38" t="s">
        <v>100</v>
      </c>
      <c r="H31" s="57" t="s">
        <v>144</v>
      </c>
      <c r="I31" s="59" t="s">
        <v>26</v>
      </c>
      <c r="J31" s="38" t="s">
        <v>26</v>
      </c>
      <c r="K31" s="38" t="s">
        <v>26</v>
      </c>
      <c r="L31" s="38" t="s">
        <v>26</v>
      </c>
      <c r="M31" s="38" t="s">
        <v>26</v>
      </c>
      <c r="N31" s="245"/>
    </row>
    <row r="32" spans="1:14" ht="82.5" customHeight="1" x14ac:dyDescent="0.25">
      <c r="A32" s="240"/>
      <c r="B32" s="240"/>
      <c r="C32" s="241" t="s">
        <v>145</v>
      </c>
      <c r="D32" s="241"/>
      <c r="E32" s="241"/>
      <c r="F32" s="241"/>
      <c r="G32" s="39">
        <v>1</v>
      </c>
      <c r="H32" s="57" t="s">
        <v>146</v>
      </c>
      <c r="I32" s="57" t="s">
        <v>26</v>
      </c>
      <c r="J32" s="38" t="s">
        <v>26</v>
      </c>
      <c r="K32" s="38" t="s">
        <v>26</v>
      </c>
      <c r="L32" s="38" t="s">
        <v>26</v>
      </c>
      <c r="M32" s="38" t="s">
        <v>26</v>
      </c>
      <c r="N32" s="245"/>
    </row>
    <row r="33" spans="1:13" ht="36.75" customHeight="1" x14ac:dyDescent="0.25">
      <c r="A33" s="240">
        <v>8</v>
      </c>
      <c r="B33" s="240" t="s">
        <v>40</v>
      </c>
      <c r="C33" s="241" t="s">
        <v>147</v>
      </c>
      <c r="D33" s="241"/>
      <c r="E33" s="241"/>
      <c r="F33" s="241"/>
      <c r="G33" s="38" t="s">
        <v>148</v>
      </c>
      <c r="H33" s="60">
        <v>0.90200000000000002</v>
      </c>
      <c r="I33" s="59" t="s">
        <v>26</v>
      </c>
      <c r="J33" s="38" t="s">
        <v>26</v>
      </c>
      <c r="K33" s="38" t="s">
        <v>26</v>
      </c>
      <c r="L33" s="38" t="s">
        <v>26</v>
      </c>
      <c r="M33" s="38" t="s">
        <v>26</v>
      </c>
    </row>
    <row r="34" spans="1:13" ht="38.25" customHeight="1" x14ac:dyDescent="0.25">
      <c r="A34" s="240"/>
      <c r="B34" s="240"/>
      <c r="C34" s="241" t="s">
        <v>149</v>
      </c>
      <c r="D34" s="241"/>
      <c r="E34" s="241"/>
      <c r="F34" s="241"/>
      <c r="G34" s="38" t="s">
        <v>148</v>
      </c>
      <c r="H34" s="63">
        <v>1</v>
      </c>
      <c r="I34" s="59" t="s">
        <v>26</v>
      </c>
      <c r="J34" s="38" t="s">
        <v>26</v>
      </c>
      <c r="K34" s="38" t="s">
        <v>26</v>
      </c>
      <c r="L34" s="38" t="s">
        <v>26</v>
      </c>
      <c r="M34" s="38" t="s">
        <v>26</v>
      </c>
    </row>
    <row r="35" spans="1:13" ht="78.75" x14ac:dyDescent="0.25">
      <c r="A35" s="240"/>
      <c r="B35" s="240"/>
      <c r="C35" s="241" t="s">
        <v>150</v>
      </c>
      <c r="D35" s="241"/>
      <c r="E35" s="241"/>
      <c r="F35" s="241"/>
      <c r="G35" s="38" t="s">
        <v>26</v>
      </c>
      <c r="H35" s="57" t="s">
        <v>151</v>
      </c>
      <c r="I35" s="59" t="s">
        <v>26</v>
      </c>
      <c r="J35" s="38" t="s">
        <v>26</v>
      </c>
      <c r="K35" s="38" t="s">
        <v>26</v>
      </c>
      <c r="L35" s="38" t="s">
        <v>25</v>
      </c>
      <c r="M35" s="38" t="s">
        <v>25</v>
      </c>
    </row>
    <row r="36" spans="1:13" ht="147" customHeight="1" x14ac:dyDescent="0.25">
      <c r="A36" s="240"/>
      <c r="B36" s="240"/>
      <c r="C36" s="241" t="s">
        <v>152</v>
      </c>
      <c r="D36" s="241"/>
      <c r="E36" s="241"/>
      <c r="F36" s="241"/>
      <c r="G36" s="38" t="s">
        <v>26</v>
      </c>
      <c r="H36" s="57" t="s">
        <v>153</v>
      </c>
      <c r="I36" s="59" t="s">
        <v>26</v>
      </c>
      <c r="J36" s="38" t="s">
        <v>26</v>
      </c>
      <c r="K36" s="38" t="s">
        <v>26</v>
      </c>
      <c r="L36" s="38" t="s">
        <v>26</v>
      </c>
      <c r="M36" s="38" t="s">
        <v>26</v>
      </c>
    </row>
    <row r="37" spans="1:13" ht="33.75" customHeight="1" x14ac:dyDescent="0.25">
      <c r="A37" s="240"/>
      <c r="B37" s="240"/>
      <c r="C37" s="241" t="s">
        <v>154</v>
      </c>
      <c r="D37" s="241"/>
      <c r="E37" s="241"/>
      <c r="F37" s="241"/>
      <c r="G37" s="39">
        <v>1</v>
      </c>
      <c r="H37" s="63">
        <v>1</v>
      </c>
      <c r="I37" s="57" t="s">
        <v>26</v>
      </c>
      <c r="J37" s="38" t="s">
        <v>26</v>
      </c>
      <c r="K37" s="38" t="s">
        <v>26</v>
      </c>
      <c r="L37" s="38" t="s">
        <v>26</v>
      </c>
      <c r="M37" s="38" t="s">
        <v>26</v>
      </c>
    </row>
    <row r="38" spans="1:13" ht="34.5" customHeight="1" x14ac:dyDescent="0.25">
      <c r="A38" s="240">
        <v>9</v>
      </c>
      <c r="B38" s="240" t="s">
        <v>155</v>
      </c>
      <c r="C38" s="241" t="s">
        <v>156</v>
      </c>
      <c r="D38" s="241"/>
      <c r="E38" s="241"/>
      <c r="F38" s="241"/>
      <c r="G38" s="38" t="s">
        <v>26</v>
      </c>
      <c r="H38" s="57" t="s">
        <v>26</v>
      </c>
      <c r="I38" s="57" t="s">
        <v>26</v>
      </c>
      <c r="J38" s="38" t="s">
        <v>26</v>
      </c>
      <c r="K38" s="38" t="s">
        <v>26</v>
      </c>
      <c r="L38" s="38" t="s">
        <v>25</v>
      </c>
      <c r="M38" s="38" t="s">
        <v>25</v>
      </c>
    </row>
    <row r="39" spans="1:13" ht="33.75" customHeight="1" x14ac:dyDescent="0.25">
      <c r="A39" s="240"/>
      <c r="B39" s="240"/>
      <c r="C39" s="241" t="s">
        <v>157</v>
      </c>
      <c r="D39" s="241"/>
      <c r="E39" s="241"/>
      <c r="F39" s="241"/>
      <c r="G39" s="39">
        <v>1</v>
      </c>
      <c r="H39" s="63">
        <v>1</v>
      </c>
      <c r="I39" s="57" t="s">
        <v>26</v>
      </c>
      <c r="J39" s="38" t="s">
        <v>26</v>
      </c>
      <c r="K39" s="38" t="s">
        <v>26</v>
      </c>
      <c r="L39" s="38" t="s">
        <v>25</v>
      </c>
      <c r="M39" s="38" t="s">
        <v>25</v>
      </c>
    </row>
    <row r="40" spans="1:13" ht="31.5" customHeight="1" x14ac:dyDescent="0.25">
      <c r="A40" s="240"/>
      <c r="B40" s="240"/>
      <c r="C40" s="241" t="s">
        <v>158</v>
      </c>
      <c r="D40" s="241"/>
      <c r="E40" s="241"/>
      <c r="F40" s="241"/>
      <c r="G40" s="38" t="s">
        <v>159</v>
      </c>
      <c r="H40" s="57" t="s">
        <v>159</v>
      </c>
      <c r="I40" s="57" t="s">
        <v>26</v>
      </c>
      <c r="J40" s="38" t="s">
        <v>26</v>
      </c>
      <c r="K40" s="38" t="s">
        <v>26</v>
      </c>
      <c r="L40" s="38" t="s">
        <v>26</v>
      </c>
      <c r="M40" s="38" t="s">
        <v>26</v>
      </c>
    </row>
    <row r="41" spans="1:13" ht="26.25" customHeight="1" x14ac:dyDescent="0.25">
      <c r="A41" s="240"/>
      <c r="B41" s="240"/>
      <c r="C41" s="241" t="s">
        <v>160</v>
      </c>
      <c r="D41" s="241"/>
      <c r="E41" s="241"/>
      <c r="F41" s="241"/>
      <c r="G41" s="38" t="s">
        <v>26</v>
      </c>
      <c r="H41" s="57" t="s">
        <v>26</v>
      </c>
      <c r="I41" s="57" t="s">
        <v>26</v>
      </c>
      <c r="J41" s="38" t="s">
        <v>26</v>
      </c>
      <c r="K41" s="38" t="s">
        <v>26</v>
      </c>
      <c r="L41" s="38" t="s">
        <v>26</v>
      </c>
      <c r="M41" s="38" t="s">
        <v>26</v>
      </c>
    </row>
    <row r="42" spans="1:13" ht="26.25" customHeight="1" x14ac:dyDescent="0.25">
      <c r="A42" s="240"/>
      <c r="B42" s="240"/>
      <c r="C42" s="241" t="s">
        <v>161</v>
      </c>
      <c r="D42" s="241"/>
      <c r="E42" s="241"/>
      <c r="F42" s="241"/>
      <c r="G42" s="38" t="s">
        <v>26</v>
      </c>
      <c r="H42" s="57" t="s">
        <v>162</v>
      </c>
      <c r="I42" s="57" t="s">
        <v>25</v>
      </c>
      <c r="J42" s="38" t="s">
        <v>26</v>
      </c>
      <c r="K42" s="38" t="s">
        <v>26</v>
      </c>
      <c r="L42" s="38" t="s">
        <v>26</v>
      </c>
      <c r="M42" s="38" t="s">
        <v>26</v>
      </c>
    </row>
    <row r="43" spans="1:13" ht="63" x14ac:dyDescent="0.25">
      <c r="A43" s="240"/>
      <c r="B43" s="240"/>
      <c r="C43" s="241" t="s">
        <v>163</v>
      </c>
      <c r="D43" s="241"/>
      <c r="E43" s="241"/>
      <c r="F43" s="241"/>
      <c r="G43" s="38" t="s">
        <v>26</v>
      </c>
      <c r="H43" s="57" t="s">
        <v>164</v>
      </c>
      <c r="I43" s="57" t="s">
        <v>25</v>
      </c>
      <c r="J43" s="38" t="s">
        <v>26</v>
      </c>
      <c r="K43" s="38" t="s">
        <v>26</v>
      </c>
      <c r="L43" s="38" t="s">
        <v>26</v>
      </c>
      <c r="M43" s="38" t="s">
        <v>26</v>
      </c>
    </row>
    <row r="44" spans="1:13" ht="21.75" customHeight="1" x14ac:dyDescent="0.25">
      <c r="A44" s="242" t="s">
        <v>165</v>
      </c>
      <c r="B44" s="243"/>
      <c r="C44" s="243"/>
      <c r="D44" s="243"/>
      <c r="E44" s="243"/>
      <c r="F44" s="243"/>
      <c r="G44" s="244"/>
      <c r="H44" s="244"/>
      <c r="I44" s="244"/>
      <c r="J44" s="244"/>
      <c r="K44" s="244"/>
      <c r="L44" s="244"/>
      <c r="M44" s="244"/>
    </row>
  </sheetData>
  <mergeCells count="65">
    <mergeCell ref="A1:M1"/>
    <mergeCell ref="A2:M2"/>
    <mergeCell ref="A3:M3"/>
    <mergeCell ref="A5:A6"/>
    <mergeCell ref="B5:B6"/>
    <mergeCell ref="C5:F6"/>
    <mergeCell ref="G5:G6"/>
    <mergeCell ref="H5:I5"/>
    <mergeCell ref="J5:K5"/>
    <mergeCell ref="L5:M5"/>
    <mergeCell ref="C15:F15"/>
    <mergeCell ref="A7:A8"/>
    <mergeCell ref="B7:B8"/>
    <mergeCell ref="C7:F7"/>
    <mergeCell ref="N7:N8"/>
    <mergeCell ref="C8:F8"/>
    <mergeCell ref="A9:A12"/>
    <mergeCell ref="B9:B12"/>
    <mergeCell ref="C9:F9"/>
    <mergeCell ref="C10:F10"/>
    <mergeCell ref="C11:F11"/>
    <mergeCell ref="C12:F12"/>
    <mergeCell ref="A13:A14"/>
    <mergeCell ref="B13:B14"/>
    <mergeCell ref="C13:F13"/>
    <mergeCell ref="C14:F14"/>
    <mergeCell ref="A16:A20"/>
    <mergeCell ref="B16:B20"/>
    <mergeCell ref="C16:F16"/>
    <mergeCell ref="C17:F17"/>
    <mergeCell ref="C18:F18"/>
    <mergeCell ref="C19:E20"/>
    <mergeCell ref="A21:A24"/>
    <mergeCell ref="B21:B24"/>
    <mergeCell ref="C21:F21"/>
    <mergeCell ref="C22:F22"/>
    <mergeCell ref="C23:F23"/>
    <mergeCell ref="C24:F24"/>
    <mergeCell ref="C35:F35"/>
    <mergeCell ref="C36:F36"/>
    <mergeCell ref="C37:F37"/>
    <mergeCell ref="N25:N32"/>
    <mergeCell ref="C26:F26"/>
    <mergeCell ref="C27:F27"/>
    <mergeCell ref="C28:F28"/>
    <mergeCell ref="C29:F29"/>
    <mergeCell ref="C30:F30"/>
    <mergeCell ref="C31:F31"/>
    <mergeCell ref="C32:F32"/>
    <mergeCell ref="A25:A32"/>
    <mergeCell ref="B25:B32"/>
    <mergeCell ref="C25:F25"/>
    <mergeCell ref="A44:M44"/>
    <mergeCell ref="A38:A43"/>
    <mergeCell ref="B38:B43"/>
    <mergeCell ref="C38:F38"/>
    <mergeCell ref="C39:F39"/>
    <mergeCell ref="C40:F40"/>
    <mergeCell ref="C41:F41"/>
    <mergeCell ref="C42:F42"/>
    <mergeCell ref="C43:F43"/>
    <mergeCell ref="A33:A37"/>
    <mergeCell ref="B33:B37"/>
    <mergeCell ref="C33:F33"/>
    <mergeCell ref="C34:F34"/>
  </mergeCells>
  <pageMargins left="0.27559055118110198" right="0.23622047244094499" top="0.47244094488188998" bottom="0.33" header="0.31496062992126" footer="0.31496062992126"/>
  <pageSetup paperSize="9" scale="8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topLeftCell="A25" workbookViewId="0">
      <selection activeCell="A22" sqref="A22:XFD22"/>
    </sheetView>
  </sheetViews>
  <sheetFormatPr defaultColWidth="12.140625" defaultRowHeight="15" x14ac:dyDescent="0.25"/>
  <cols>
    <col min="1" max="1" width="2.28515625" customWidth="1"/>
    <col min="2" max="2" width="7.140625" customWidth="1"/>
    <col min="3" max="3" width="14.42578125" customWidth="1"/>
    <col min="4" max="4" width="36.140625" customWidth="1"/>
    <col min="5" max="5" width="98.7109375" customWidth="1"/>
    <col min="6" max="6" width="11.140625" customWidth="1"/>
    <col min="7" max="256" width="10.140625" customWidth="1"/>
    <col min="257" max="257" width="5.42578125" customWidth="1"/>
    <col min="258" max="258" width="9.5703125" customWidth="1"/>
    <col min="259" max="259" width="17" customWidth="1"/>
    <col min="260" max="260" width="57.42578125" customWidth="1"/>
    <col min="261" max="261" width="131.42578125" customWidth="1"/>
    <col min="262" max="262" width="13.140625" customWidth="1"/>
    <col min="263" max="512" width="10.140625" customWidth="1"/>
    <col min="513" max="513" width="5.42578125" customWidth="1"/>
    <col min="514" max="514" width="9.5703125" customWidth="1"/>
    <col min="515" max="515" width="17" customWidth="1"/>
    <col min="516" max="516" width="57.42578125" customWidth="1"/>
    <col min="517" max="517" width="131.42578125" customWidth="1"/>
    <col min="518" max="518" width="13.140625" customWidth="1"/>
    <col min="519" max="768" width="10.140625" customWidth="1"/>
    <col min="769" max="769" width="5.42578125" customWidth="1"/>
    <col min="770" max="770" width="9.5703125" customWidth="1"/>
    <col min="771" max="771" width="17" customWidth="1"/>
    <col min="772" max="772" width="57.42578125" customWidth="1"/>
    <col min="773" max="773" width="131.42578125" customWidth="1"/>
    <col min="774" max="774" width="13.140625" customWidth="1"/>
    <col min="775" max="1024" width="10.140625" customWidth="1"/>
    <col min="1025" max="1025" width="5.42578125" customWidth="1"/>
    <col min="1026" max="1026" width="9.5703125" customWidth="1"/>
    <col min="1027" max="1027" width="17" customWidth="1"/>
    <col min="1028" max="1028" width="57.42578125" customWidth="1"/>
    <col min="1029" max="1029" width="131.42578125" customWidth="1"/>
    <col min="1030" max="1030" width="13.140625" customWidth="1"/>
    <col min="1031" max="1280" width="10.140625" customWidth="1"/>
    <col min="1281" max="1281" width="5.42578125" customWidth="1"/>
    <col min="1282" max="1282" width="9.5703125" customWidth="1"/>
    <col min="1283" max="1283" width="17" customWidth="1"/>
    <col min="1284" max="1284" width="57.42578125" customWidth="1"/>
    <col min="1285" max="1285" width="131.42578125" customWidth="1"/>
    <col min="1286" max="1286" width="13.140625" customWidth="1"/>
    <col min="1287" max="1536" width="10.140625" customWidth="1"/>
    <col min="1537" max="1537" width="5.42578125" customWidth="1"/>
    <col min="1538" max="1538" width="9.5703125" customWidth="1"/>
    <col min="1539" max="1539" width="17" customWidth="1"/>
    <col min="1540" max="1540" width="57.42578125" customWidth="1"/>
    <col min="1541" max="1541" width="131.42578125" customWidth="1"/>
    <col min="1542" max="1542" width="13.140625" customWidth="1"/>
    <col min="1543" max="1792" width="10.140625" customWidth="1"/>
    <col min="1793" max="1793" width="5.42578125" customWidth="1"/>
    <col min="1794" max="1794" width="9.5703125" customWidth="1"/>
    <col min="1795" max="1795" width="17" customWidth="1"/>
    <col min="1796" max="1796" width="57.42578125" customWidth="1"/>
    <col min="1797" max="1797" width="131.42578125" customWidth="1"/>
    <col min="1798" max="1798" width="13.140625" customWidth="1"/>
    <col min="1799" max="2048" width="10.140625" customWidth="1"/>
    <col min="2049" max="2049" width="5.42578125" customWidth="1"/>
    <col min="2050" max="2050" width="9.5703125" customWidth="1"/>
    <col min="2051" max="2051" width="17" customWidth="1"/>
    <col min="2052" max="2052" width="57.42578125" customWidth="1"/>
    <col min="2053" max="2053" width="131.42578125" customWidth="1"/>
    <col min="2054" max="2054" width="13.140625" customWidth="1"/>
    <col min="2055" max="2304" width="10.140625" customWidth="1"/>
    <col min="2305" max="2305" width="5.42578125" customWidth="1"/>
    <col min="2306" max="2306" width="9.5703125" customWidth="1"/>
    <col min="2307" max="2307" width="17" customWidth="1"/>
    <col min="2308" max="2308" width="57.42578125" customWidth="1"/>
    <col min="2309" max="2309" width="131.42578125" customWidth="1"/>
    <col min="2310" max="2310" width="13.140625" customWidth="1"/>
    <col min="2311" max="2560" width="10.140625" customWidth="1"/>
    <col min="2561" max="2561" width="5.42578125" customWidth="1"/>
    <col min="2562" max="2562" width="9.5703125" customWidth="1"/>
    <col min="2563" max="2563" width="17" customWidth="1"/>
    <col min="2564" max="2564" width="57.42578125" customWidth="1"/>
    <col min="2565" max="2565" width="131.42578125" customWidth="1"/>
    <col min="2566" max="2566" width="13.140625" customWidth="1"/>
    <col min="2567" max="2816" width="10.140625" customWidth="1"/>
    <col min="2817" max="2817" width="5.42578125" customWidth="1"/>
    <col min="2818" max="2818" width="9.5703125" customWidth="1"/>
    <col min="2819" max="2819" width="17" customWidth="1"/>
    <col min="2820" max="2820" width="57.42578125" customWidth="1"/>
    <col min="2821" max="2821" width="131.42578125" customWidth="1"/>
    <col min="2822" max="2822" width="13.140625" customWidth="1"/>
    <col min="2823" max="3072" width="10.140625" customWidth="1"/>
    <col min="3073" max="3073" width="5.42578125" customWidth="1"/>
    <col min="3074" max="3074" width="9.5703125" customWidth="1"/>
    <col min="3075" max="3075" width="17" customWidth="1"/>
    <col min="3076" max="3076" width="57.42578125" customWidth="1"/>
    <col min="3077" max="3077" width="131.42578125" customWidth="1"/>
    <col min="3078" max="3078" width="13.140625" customWidth="1"/>
    <col min="3079" max="3328" width="10.140625" customWidth="1"/>
    <col min="3329" max="3329" width="5.42578125" customWidth="1"/>
    <col min="3330" max="3330" width="9.5703125" customWidth="1"/>
    <col min="3331" max="3331" width="17" customWidth="1"/>
    <col min="3332" max="3332" width="57.42578125" customWidth="1"/>
    <col min="3333" max="3333" width="131.42578125" customWidth="1"/>
    <col min="3334" max="3334" width="13.140625" customWidth="1"/>
    <col min="3335" max="3584" width="10.140625" customWidth="1"/>
    <col min="3585" max="3585" width="5.42578125" customWidth="1"/>
    <col min="3586" max="3586" width="9.5703125" customWidth="1"/>
    <col min="3587" max="3587" width="17" customWidth="1"/>
    <col min="3588" max="3588" width="57.42578125" customWidth="1"/>
    <col min="3589" max="3589" width="131.42578125" customWidth="1"/>
    <col min="3590" max="3590" width="13.140625" customWidth="1"/>
    <col min="3591" max="3840" width="10.140625" customWidth="1"/>
    <col min="3841" max="3841" width="5.42578125" customWidth="1"/>
    <col min="3842" max="3842" width="9.5703125" customWidth="1"/>
    <col min="3843" max="3843" width="17" customWidth="1"/>
    <col min="3844" max="3844" width="57.42578125" customWidth="1"/>
    <col min="3845" max="3845" width="131.42578125" customWidth="1"/>
    <col min="3846" max="3846" width="13.140625" customWidth="1"/>
    <col min="3847" max="4096" width="10.140625" customWidth="1"/>
    <col min="4097" max="4097" width="5.42578125" customWidth="1"/>
    <col min="4098" max="4098" width="9.5703125" customWidth="1"/>
    <col min="4099" max="4099" width="17" customWidth="1"/>
    <col min="4100" max="4100" width="57.42578125" customWidth="1"/>
    <col min="4101" max="4101" width="131.42578125" customWidth="1"/>
    <col min="4102" max="4102" width="13.140625" customWidth="1"/>
    <col min="4103" max="4352" width="10.140625" customWidth="1"/>
    <col min="4353" max="4353" width="5.42578125" customWidth="1"/>
    <col min="4354" max="4354" width="9.5703125" customWidth="1"/>
    <col min="4355" max="4355" width="17" customWidth="1"/>
    <col min="4356" max="4356" width="57.42578125" customWidth="1"/>
    <col min="4357" max="4357" width="131.42578125" customWidth="1"/>
    <col min="4358" max="4358" width="13.140625" customWidth="1"/>
    <col min="4359" max="4608" width="10.140625" customWidth="1"/>
    <col min="4609" max="4609" width="5.42578125" customWidth="1"/>
    <col min="4610" max="4610" width="9.5703125" customWidth="1"/>
    <col min="4611" max="4611" width="17" customWidth="1"/>
    <col min="4612" max="4612" width="57.42578125" customWidth="1"/>
    <col min="4613" max="4613" width="131.42578125" customWidth="1"/>
    <col min="4614" max="4614" width="13.140625" customWidth="1"/>
    <col min="4615" max="4864" width="10.140625" customWidth="1"/>
    <col min="4865" max="4865" width="5.42578125" customWidth="1"/>
    <col min="4866" max="4866" width="9.5703125" customWidth="1"/>
    <col min="4867" max="4867" width="17" customWidth="1"/>
    <col min="4868" max="4868" width="57.42578125" customWidth="1"/>
    <col min="4869" max="4869" width="131.42578125" customWidth="1"/>
    <col min="4870" max="4870" width="13.140625" customWidth="1"/>
    <col min="4871" max="5120" width="10.140625" customWidth="1"/>
    <col min="5121" max="5121" width="5.42578125" customWidth="1"/>
    <col min="5122" max="5122" width="9.5703125" customWidth="1"/>
    <col min="5123" max="5123" width="17" customWidth="1"/>
    <col min="5124" max="5124" width="57.42578125" customWidth="1"/>
    <col min="5125" max="5125" width="131.42578125" customWidth="1"/>
    <col min="5126" max="5126" width="13.140625" customWidth="1"/>
    <col min="5127" max="5376" width="10.140625" customWidth="1"/>
    <col min="5377" max="5377" width="5.42578125" customWidth="1"/>
    <col min="5378" max="5378" width="9.5703125" customWidth="1"/>
    <col min="5379" max="5379" width="17" customWidth="1"/>
    <col min="5380" max="5380" width="57.42578125" customWidth="1"/>
    <col min="5381" max="5381" width="131.42578125" customWidth="1"/>
    <col min="5382" max="5382" width="13.140625" customWidth="1"/>
    <col min="5383" max="5632" width="10.140625" customWidth="1"/>
    <col min="5633" max="5633" width="5.42578125" customWidth="1"/>
    <col min="5634" max="5634" width="9.5703125" customWidth="1"/>
    <col min="5635" max="5635" width="17" customWidth="1"/>
    <col min="5636" max="5636" width="57.42578125" customWidth="1"/>
    <col min="5637" max="5637" width="131.42578125" customWidth="1"/>
    <col min="5638" max="5638" width="13.140625" customWidth="1"/>
    <col min="5639" max="5888" width="10.140625" customWidth="1"/>
    <col min="5889" max="5889" width="5.42578125" customWidth="1"/>
    <col min="5890" max="5890" width="9.5703125" customWidth="1"/>
    <col min="5891" max="5891" width="17" customWidth="1"/>
    <col min="5892" max="5892" width="57.42578125" customWidth="1"/>
    <col min="5893" max="5893" width="131.42578125" customWidth="1"/>
    <col min="5894" max="5894" width="13.140625" customWidth="1"/>
    <col min="5895" max="6144" width="10.140625" customWidth="1"/>
    <col min="6145" max="6145" width="5.42578125" customWidth="1"/>
    <col min="6146" max="6146" width="9.5703125" customWidth="1"/>
    <col min="6147" max="6147" width="17" customWidth="1"/>
    <col min="6148" max="6148" width="57.42578125" customWidth="1"/>
    <col min="6149" max="6149" width="131.42578125" customWidth="1"/>
    <col min="6150" max="6150" width="13.140625" customWidth="1"/>
    <col min="6151" max="6400" width="10.140625" customWidth="1"/>
    <col min="6401" max="6401" width="5.42578125" customWidth="1"/>
    <col min="6402" max="6402" width="9.5703125" customWidth="1"/>
    <col min="6403" max="6403" width="17" customWidth="1"/>
    <col min="6404" max="6404" width="57.42578125" customWidth="1"/>
    <col min="6405" max="6405" width="131.42578125" customWidth="1"/>
    <col min="6406" max="6406" width="13.140625" customWidth="1"/>
    <col min="6407" max="6656" width="10.140625" customWidth="1"/>
    <col min="6657" max="6657" width="5.42578125" customWidth="1"/>
    <col min="6658" max="6658" width="9.5703125" customWidth="1"/>
    <col min="6659" max="6659" width="17" customWidth="1"/>
    <col min="6660" max="6660" width="57.42578125" customWidth="1"/>
    <col min="6661" max="6661" width="131.42578125" customWidth="1"/>
    <col min="6662" max="6662" width="13.140625" customWidth="1"/>
    <col min="6663" max="6912" width="10.140625" customWidth="1"/>
    <col min="6913" max="6913" width="5.42578125" customWidth="1"/>
    <col min="6914" max="6914" width="9.5703125" customWidth="1"/>
    <col min="6915" max="6915" width="17" customWidth="1"/>
    <col min="6916" max="6916" width="57.42578125" customWidth="1"/>
    <col min="6917" max="6917" width="131.42578125" customWidth="1"/>
    <col min="6918" max="6918" width="13.140625" customWidth="1"/>
    <col min="6919" max="7168" width="10.140625" customWidth="1"/>
    <col min="7169" max="7169" width="5.42578125" customWidth="1"/>
    <col min="7170" max="7170" width="9.5703125" customWidth="1"/>
    <col min="7171" max="7171" width="17" customWidth="1"/>
    <col min="7172" max="7172" width="57.42578125" customWidth="1"/>
    <col min="7173" max="7173" width="131.42578125" customWidth="1"/>
    <col min="7174" max="7174" width="13.140625" customWidth="1"/>
    <col min="7175" max="7424" width="10.140625" customWidth="1"/>
    <col min="7425" max="7425" width="5.42578125" customWidth="1"/>
    <col min="7426" max="7426" width="9.5703125" customWidth="1"/>
    <col min="7427" max="7427" width="17" customWidth="1"/>
    <col min="7428" max="7428" width="57.42578125" customWidth="1"/>
    <col min="7429" max="7429" width="131.42578125" customWidth="1"/>
    <col min="7430" max="7430" width="13.140625" customWidth="1"/>
    <col min="7431" max="7680" width="10.140625" customWidth="1"/>
    <col min="7681" max="7681" width="5.42578125" customWidth="1"/>
    <col min="7682" max="7682" width="9.5703125" customWidth="1"/>
    <col min="7683" max="7683" width="17" customWidth="1"/>
    <col min="7684" max="7684" width="57.42578125" customWidth="1"/>
    <col min="7685" max="7685" width="131.42578125" customWidth="1"/>
    <col min="7686" max="7686" width="13.140625" customWidth="1"/>
    <col min="7687" max="7936" width="10.140625" customWidth="1"/>
    <col min="7937" max="7937" width="5.42578125" customWidth="1"/>
    <col min="7938" max="7938" width="9.5703125" customWidth="1"/>
    <col min="7939" max="7939" width="17" customWidth="1"/>
    <col min="7940" max="7940" width="57.42578125" customWidth="1"/>
    <col min="7941" max="7941" width="131.42578125" customWidth="1"/>
    <col min="7942" max="7942" width="13.140625" customWidth="1"/>
    <col min="7943" max="8192" width="10.140625" customWidth="1"/>
    <col min="8193" max="8193" width="5.42578125" customWidth="1"/>
    <col min="8194" max="8194" width="9.5703125" customWidth="1"/>
    <col min="8195" max="8195" width="17" customWidth="1"/>
    <col min="8196" max="8196" width="57.42578125" customWidth="1"/>
    <col min="8197" max="8197" width="131.42578125" customWidth="1"/>
    <col min="8198" max="8198" width="13.140625" customWidth="1"/>
    <col min="8199" max="8448" width="10.140625" customWidth="1"/>
    <col min="8449" max="8449" width="5.42578125" customWidth="1"/>
    <col min="8450" max="8450" width="9.5703125" customWidth="1"/>
    <col min="8451" max="8451" width="17" customWidth="1"/>
    <col min="8452" max="8452" width="57.42578125" customWidth="1"/>
    <col min="8453" max="8453" width="131.42578125" customWidth="1"/>
    <col min="8454" max="8454" width="13.140625" customWidth="1"/>
    <col min="8455" max="8704" width="10.140625" customWidth="1"/>
    <col min="8705" max="8705" width="5.42578125" customWidth="1"/>
    <col min="8706" max="8706" width="9.5703125" customWidth="1"/>
    <col min="8707" max="8707" width="17" customWidth="1"/>
    <col min="8708" max="8708" width="57.42578125" customWidth="1"/>
    <col min="8709" max="8709" width="131.42578125" customWidth="1"/>
    <col min="8710" max="8710" width="13.140625" customWidth="1"/>
    <col min="8711" max="8960" width="10.140625" customWidth="1"/>
    <col min="8961" max="8961" width="5.42578125" customWidth="1"/>
    <col min="8962" max="8962" width="9.5703125" customWidth="1"/>
    <col min="8963" max="8963" width="17" customWidth="1"/>
    <col min="8964" max="8964" width="57.42578125" customWidth="1"/>
    <col min="8965" max="8965" width="131.42578125" customWidth="1"/>
    <col min="8966" max="8966" width="13.140625" customWidth="1"/>
    <col min="8967" max="9216" width="10.140625" customWidth="1"/>
    <col min="9217" max="9217" width="5.42578125" customWidth="1"/>
    <col min="9218" max="9218" width="9.5703125" customWidth="1"/>
    <col min="9219" max="9219" width="17" customWidth="1"/>
    <col min="9220" max="9220" width="57.42578125" customWidth="1"/>
    <col min="9221" max="9221" width="131.42578125" customWidth="1"/>
    <col min="9222" max="9222" width="13.140625" customWidth="1"/>
    <col min="9223" max="9472" width="10.140625" customWidth="1"/>
    <col min="9473" max="9473" width="5.42578125" customWidth="1"/>
    <col min="9474" max="9474" width="9.5703125" customWidth="1"/>
    <col min="9475" max="9475" width="17" customWidth="1"/>
    <col min="9476" max="9476" width="57.42578125" customWidth="1"/>
    <col min="9477" max="9477" width="131.42578125" customWidth="1"/>
    <col min="9478" max="9478" width="13.140625" customWidth="1"/>
    <col min="9479" max="9728" width="10.140625" customWidth="1"/>
    <col min="9729" max="9729" width="5.42578125" customWidth="1"/>
    <col min="9730" max="9730" width="9.5703125" customWidth="1"/>
    <col min="9731" max="9731" width="17" customWidth="1"/>
    <col min="9732" max="9732" width="57.42578125" customWidth="1"/>
    <col min="9733" max="9733" width="131.42578125" customWidth="1"/>
    <col min="9734" max="9734" width="13.140625" customWidth="1"/>
    <col min="9735" max="9984" width="10.140625" customWidth="1"/>
    <col min="9985" max="9985" width="5.42578125" customWidth="1"/>
    <col min="9986" max="9986" width="9.5703125" customWidth="1"/>
    <col min="9987" max="9987" width="17" customWidth="1"/>
    <col min="9988" max="9988" width="57.42578125" customWidth="1"/>
    <col min="9989" max="9989" width="131.42578125" customWidth="1"/>
    <col min="9990" max="9990" width="13.140625" customWidth="1"/>
    <col min="9991" max="10240" width="10.140625" customWidth="1"/>
    <col min="10241" max="10241" width="5.42578125" customWidth="1"/>
    <col min="10242" max="10242" width="9.5703125" customWidth="1"/>
    <col min="10243" max="10243" width="17" customWidth="1"/>
    <col min="10244" max="10244" width="57.42578125" customWidth="1"/>
    <col min="10245" max="10245" width="131.42578125" customWidth="1"/>
    <col min="10246" max="10246" width="13.140625" customWidth="1"/>
    <col min="10247" max="10496" width="10.140625" customWidth="1"/>
    <col min="10497" max="10497" width="5.42578125" customWidth="1"/>
    <col min="10498" max="10498" width="9.5703125" customWidth="1"/>
    <col min="10499" max="10499" width="17" customWidth="1"/>
    <col min="10500" max="10500" width="57.42578125" customWidth="1"/>
    <col min="10501" max="10501" width="131.42578125" customWidth="1"/>
    <col min="10502" max="10502" width="13.140625" customWidth="1"/>
    <col min="10503" max="10752" width="10.140625" customWidth="1"/>
    <col min="10753" max="10753" width="5.42578125" customWidth="1"/>
    <col min="10754" max="10754" width="9.5703125" customWidth="1"/>
    <col min="10755" max="10755" width="17" customWidth="1"/>
    <col min="10756" max="10756" width="57.42578125" customWidth="1"/>
    <col min="10757" max="10757" width="131.42578125" customWidth="1"/>
    <col min="10758" max="10758" width="13.140625" customWidth="1"/>
    <col min="10759" max="11008" width="10.140625" customWidth="1"/>
    <col min="11009" max="11009" width="5.42578125" customWidth="1"/>
    <col min="11010" max="11010" width="9.5703125" customWidth="1"/>
    <col min="11011" max="11011" width="17" customWidth="1"/>
    <col min="11012" max="11012" width="57.42578125" customWidth="1"/>
    <col min="11013" max="11013" width="131.42578125" customWidth="1"/>
    <col min="11014" max="11014" width="13.140625" customWidth="1"/>
    <col min="11015" max="11264" width="10.140625" customWidth="1"/>
    <col min="11265" max="11265" width="5.42578125" customWidth="1"/>
    <col min="11266" max="11266" width="9.5703125" customWidth="1"/>
    <col min="11267" max="11267" width="17" customWidth="1"/>
    <col min="11268" max="11268" width="57.42578125" customWidth="1"/>
    <col min="11269" max="11269" width="131.42578125" customWidth="1"/>
    <col min="11270" max="11270" width="13.140625" customWidth="1"/>
    <col min="11271" max="11520" width="10.140625" customWidth="1"/>
    <col min="11521" max="11521" width="5.42578125" customWidth="1"/>
    <col min="11522" max="11522" width="9.5703125" customWidth="1"/>
    <col min="11523" max="11523" width="17" customWidth="1"/>
    <col min="11524" max="11524" width="57.42578125" customWidth="1"/>
    <col min="11525" max="11525" width="131.42578125" customWidth="1"/>
    <col min="11526" max="11526" width="13.140625" customWidth="1"/>
    <col min="11527" max="11776" width="10.140625" customWidth="1"/>
    <col min="11777" max="11777" width="5.42578125" customWidth="1"/>
    <col min="11778" max="11778" width="9.5703125" customWidth="1"/>
    <col min="11779" max="11779" width="17" customWidth="1"/>
    <col min="11780" max="11780" width="57.42578125" customWidth="1"/>
    <col min="11781" max="11781" width="131.42578125" customWidth="1"/>
    <col min="11782" max="11782" width="13.140625" customWidth="1"/>
    <col min="11783" max="12032" width="10.140625" customWidth="1"/>
    <col min="12033" max="12033" width="5.42578125" customWidth="1"/>
    <col min="12034" max="12034" width="9.5703125" customWidth="1"/>
    <col min="12035" max="12035" width="17" customWidth="1"/>
    <col min="12036" max="12036" width="57.42578125" customWidth="1"/>
    <col min="12037" max="12037" width="131.42578125" customWidth="1"/>
    <col min="12038" max="12038" width="13.140625" customWidth="1"/>
    <col min="12039" max="12288" width="10.140625" customWidth="1"/>
    <col min="12289" max="12289" width="5.42578125" customWidth="1"/>
    <col min="12290" max="12290" width="9.5703125" customWidth="1"/>
    <col min="12291" max="12291" width="17" customWidth="1"/>
    <col min="12292" max="12292" width="57.42578125" customWidth="1"/>
    <col min="12293" max="12293" width="131.42578125" customWidth="1"/>
    <col min="12294" max="12294" width="13.140625" customWidth="1"/>
    <col min="12295" max="12544" width="10.140625" customWidth="1"/>
    <col min="12545" max="12545" width="5.42578125" customWidth="1"/>
    <col min="12546" max="12546" width="9.5703125" customWidth="1"/>
    <col min="12547" max="12547" width="17" customWidth="1"/>
    <col min="12548" max="12548" width="57.42578125" customWidth="1"/>
    <col min="12549" max="12549" width="131.42578125" customWidth="1"/>
    <col min="12550" max="12550" width="13.140625" customWidth="1"/>
    <col min="12551" max="12800" width="10.140625" customWidth="1"/>
    <col min="12801" max="12801" width="5.42578125" customWidth="1"/>
    <col min="12802" max="12802" width="9.5703125" customWidth="1"/>
    <col min="12803" max="12803" width="17" customWidth="1"/>
    <col min="12804" max="12804" width="57.42578125" customWidth="1"/>
    <col min="12805" max="12805" width="131.42578125" customWidth="1"/>
    <col min="12806" max="12806" width="13.140625" customWidth="1"/>
    <col min="12807" max="13056" width="10.140625" customWidth="1"/>
    <col min="13057" max="13057" width="5.42578125" customWidth="1"/>
    <col min="13058" max="13058" width="9.5703125" customWidth="1"/>
    <col min="13059" max="13059" width="17" customWidth="1"/>
    <col min="13060" max="13060" width="57.42578125" customWidth="1"/>
    <col min="13061" max="13061" width="131.42578125" customWidth="1"/>
    <col min="13062" max="13062" width="13.140625" customWidth="1"/>
    <col min="13063" max="13312" width="10.140625" customWidth="1"/>
    <col min="13313" max="13313" width="5.42578125" customWidth="1"/>
    <col min="13314" max="13314" width="9.5703125" customWidth="1"/>
    <col min="13315" max="13315" width="17" customWidth="1"/>
    <col min="13316" max="13316" width="57.42578125" customWidth="1"/>
    <col min="13317" max="13317" width="131.42578125" customWidth="1"/>
    <col min="13318" max="13318" width="13.140625" customWidth="1"/>
    <col min="13319" max="13568" width="10.140625" customWidth="1"/>
    <col min="13569" max="13569" width="5.42578125" customWidth="1"/>
    <col min="13570" max="13570" width="9.5703125" customWidth="1"/>
    <col min="13571" max="13571" width="17" customWidth="1"/>
    <col min="13572" max="13572" width="57.42578125" customWidth="1"/>
    <col min="13573" max="13573" width="131.42578125" customWidth="1"/>
    <col min="13574" max="13574" width="13.140625" customWidth="1"/>
    <col min="13575" max="13824" width="10.140625" customWidth="1"/>
    <col min="13825" max="13825" width="5.42578125" customWidth="1"/>
    <col min="13826" max="13826" width="9.5703125" customWidth="1"/>
    <col min="13827" max="13827" width="17" customWidth="1"/>
    <col min="13828" max="13828" width="57.42578125" customWidth="1"/>
    <col min="13829" max="13829" width="131.42578125" customWidth="1"/>
    <col min="13830" max="13830" width="13.140625" customWidth="1"/>
    <col min="13831" max="14080" width="10.140625" customWidth="1"/>
    <col min="14081" max="14081" width="5.42578125" customWidth="1"/>
    <col min="14082" max="14082" width="9.5703125" customWidth="1"/>
    <col min="14083" max="14083" width="17" customWidth="1"/>
    <col min="14084" max="14084" width="57.42578125" customWidth="1"/>
    <col min="14085" max="14085" width="131.42578125" customWidth="1"/>
    <col min="14086" max="14086" width="13.140625" customWidth="1"/>
    <col min="14087" max="14336" width="10.140625" customWidth="1"/>
    <col min="14337" max="14337" width="5.42578125" customWidth="1"/>
    <col min="14338" max="14338" width="9.5703125" customWidth="1"/>
    <col min="14339" max="14339" width="17" customWidth="1"/>
    <col min="14340" max="14340" width="57.42578125" customWidth="1"/>
    <col min="14341" max="14341" width="131.42578125" customWidth="1"/>
    <col min="14342" max="14342" width="13.140625" customWidth="1"/>
    <col min="14343" max="14592" width="10.140625" customWidth="1"/>
    <col min="14593" max="14593" width="5.42578125" customWidth="1"/>
    <col min="14594" max="14594" width="9.5703125" customWidth="1"/>
    <col min="14595" max="14595" width="17" customWidth="1"/>
    <col min="14596" max="14596" width="57.42578125" customWidth="1"/>
    <col min="14597" max="14597" width="131.42578125" customWidth="1"/>
    <col min="14598" max="14598" width="13.140625" customWidth="1"/>
    <col min="14599" max="14848" width="10.140625" customWidth="1"/>
    <col min="14849" max="14849" width="5.42578125" customWidth="1"/>
    <col min="14850" max="14850" width="9.5703125" customWidth="1"/>
    <col min="14851" max="14851" width="17" customWidth="1"/>
    <col min="14852" max="14852" width="57.42578125" customWidth="1"/>
    <col min="14853" max="14853" width="131.42578125" customWidth="1"/>
    <col min="14854" max="14854" width="13.140625" customWidth="1"/>
    <col min="14855" max="15104" width="10.140625" customWidth="1"/>
    <col min="15105" max="15105" width="5.42578125" customWidth="1"/>
    <col min="15106" max="15106" width="9.5703125" customWidth="1"/>
    <col min="15107" max="15107" width="17" customWidth="1"/>
    <col min="15108" max="15108" width="57.42578125" customWidth="1"/>
    <col min="15109" max="15109" width="131.42578125" customWidth="1"/>
    <col min="15110" max="15110" width="13.140625" customWidth="1"/>
    <col min="15111" max="15360" width="10.140625" customWidth="1"/>
    <col min="15361" max="15361" width="5.42578125" customWidth="1"/>
    <col min="15362" max="15362" width="9.5703125" customWidth="1"/>
    <col min="15363" max="15363" width="17" customWidth="1"/>
    <col min="15364" max="15364" width="57.42578125" customWidth="1"/>
    <col min="15365" max="15365" width="131.42578125" customWidth="1"/>
    <col min="15366" max="15366" width="13.140625" customWidth="1"/>
    <col min="15367" max="15616" width="10.140625" customWidth="1"/>
    <col min="15617" max="15617" width="5.42578125" customWidth="1"/>
    <col min="15618" max="15618" width="9.5703125" customWidth="1"/>
    <col min="15619" max="15619" width="17" customWidth="1"/>
    <col min="15620" max="15620" width="57.42578125" customWidth="1"/>
    <col min="15621" max="15621" width="131.42578125" customWidth="1"/>
    <col min="15622" max="15622" width="13.140625" customWidth="1"/>
    <col min="15623" max="15872" width="10.140625" customWidth="1"/>
    <col min="15873" max="15873" width="5.42578125" customWidth="1"/>
    <col min="15874" max="15874" width="9.5703125" customWidth="1"/>
    <col min="15875" max="15875" width="17" customWidth="1"/>
    <col min="15876" max="15876" width="57.42578125" customWidth="1"/>
    <col min="15877" max="15877" width="131.42578125" customWidth="1"/>
    <col min="15878" max="15878" width="13.140625" customWidth="1"/>
    <col min="15879" max="16128" width="10.140625" customWidth="1"/>
    <col min="16129" max="16129" width="5.42578125" customWidth="1"/>
    <col min="16130" max="16130" width="9.5703125" customWidth="1"/>
    <col min="16131" max="16131" width="17" customWidth="1"/>
    <col min="16132" max="16132" width="57.42578125" customWidth="1"/>
    <col min="16133" max="16133" width="131.42578125" customWidth="1"/>
    <col min="16134" max="16134" width="13.140625" customWidth="1"/>
    <col min="16135" max="16384" width="10.140625" customWidth="1"/>
  </cols>
  <sheetData>
    <row r="1" spans="2:6" ht="24" customHeight="1" x14ac:dyDescent="0.25"/>
    <row r="2" spans="2:6" x14ac:dyDescent="0.25">
      <c r="B2" s="267" t="s">
        <v>364</v>
      </c>
      <c r="C2" s="267"/>
      <c r="D2" s="267"/>
      <c r="E2" s="267"/>
      <c r="F2" s="267"/>
    </row>
    <row r="3" spans="2:6" ht="18.75" x14ac:dyDescent="0.25">
      <c r="B3" s="268" t="s">
        <v>445</v>
      </c>
      <c r="C3" s="268"/>
      <c r="D3" s="268"/>
      <c r="E3" s="268"/>
      <c r="F3" s="268"/>
    </row>
    <row r="4" spans="2:6" ht="15.75" x14ac:dyDescent="0.25">
      <c r="B4" s="269"/>
      <c r="C4" s="269"/>
      <c r="D4" s="269"/>
      <c r="E4" s="269"/>
      <c r="F4" s="269"/>
    </row>
    <row r="5" spans="2:6" ht="18.75" x14ac:dyDescent="0.3">
      <c r="B5" s="75"/>
      <c r="C5" s="75"/>
      <c r="D5" s="75"/>
      <c r="E5" s="75"/>
      <c r="F5" s="75"/>
    </row>
    <row r="6" spans="2:6" ht="24.75" customHeight="1" x14ac:dyDescent="0.25">
      <c r="B6" s="76" t="s">
        <v>195</v>
      </c>
      <c r="C6" s="76" t="s">
        <v>196</v>
      </c>
      <c r="D6" s="76" t="s">
        <v>197</v>
      </c>
      <c r="E6" s="76" t="s">
        <v>198</v>
      </c>
      <c r="F6" s="76" t="s">
        <v>199</v>
      </c>
    </row>
    <row r="7" spans="2:6" ht="40.5" customHeight="1" x14ac:dyDescent="0.25">
      <c r="B7" s="77">
        <v>1</v>
      </c>
      <c r="C7" s="77" t="s">
        <v>200</v>
      </c>
      <c r="D7" s="78" t="s">
        <v>201</v>
      </c>
      <c r="E7" s="79" t="s">
        <v>202</v>
      </c>
      <c r="F7" s="80"/>
    </row>
    <row r="8" spans="2:6" ht="49.5" customHeight="1" x14ac:dyDescent="0.25">
      <c r="B8" s="77">
        <v>2</v>
      </c>
      <c r="C8" s="77" t="s">
        <v>200</v>
      </c>
      <c r="D8" s="81" t="s">
        <v>203</v>
      </c>
      <c r="E8" s="56" t="s">
        <v>204</v>
      </c>
      <c r="F8" s="80"/>
    </row>
    <row r="9" spans="2:6" ht="21" customHeight="1" x14ac:dyDescent="0.25">
      <c r="B9" s="77">
        <v>3</v>
      </c>
      <c r="C9" s="77" t="s">
        <v>200</v>
      </c>
      <c r="D9" s="82" t="s">
        <v>205</v>
      </c>
      <c r="E9" s="83" t="s">
        <v>206</v>
      </c>
      <c r="F9" s="84"/>
    </row>
    <row r="10" spans="2:6" ht="65.25" customHeight="1" x14ac:dyDescent="0.25">
      <c r="B10" s="77">
        <v>4</v>
      </c>
      <c r="C10" s="77" t="s">
        <v>200</v>
      </c>
      <c r="D10" s="85" t="s">
        <v>207</v>
      </c>
      <c r="E10" s="86" t="s">
        <v>450</v>
      </c>
      <c r="F10" s="87"/>
    </row>
    <row r="11" spans="2:6" ht="31.5" x14ac:dyDescent="0.25">
      <c r="B11" s="77">
        <v>5</v>
      </c>
      <c r="C11" s="88" t="s">
        <v>208</v>
      </c>
      <c r="D11" s="89" t="s">
        <v>209</v>
      </c>
      <c r="E11" s="90" t="s">
        <v>210</v>
      </c>
      <c r="F11" s="87"/>
    </row>
    <row r="12" spans="2:6" ht="53.25" customHeight="1" x14ac:dyDescent="0.25">
      <c r="B12" s="77">
        <v>6</v>
      </c>
      <c r="C12" s="72" t="s">
        <v>211</v>
      </c>
      <c r="D12" s="87" t="s">
        <v>212</v>
      </c>
      <c r="E12" s="91" t="s">
        <v>213</v>
      </c>
      <c r="F12" s="87"/>
    </row>
    <row r="13" spans="2:6" ht="38.25" customHeight="1" x14ac:dyDescent="0.25">
      <c r="B13" s="77">
        <v>7</v>
      </c>
      <c r="C13" s="88" t="s">
        <v>211</v>
      </c>
      <c r="D13" s="92" t="s">
        <v>214</v>
      </c>
      <c r="E13" s="93" t="s">
        <v>215</v>
      </c>
      <c r="F13" s="87"/>
    </row>
    <row r="14" spans="2:6" ht="31.5" x14ac:dyDescent="0.25">
      <c r="B14" s="77">
        <v>8</v>
      </c>
      <c r="C14" s="88" t="s">
        <v>208</v>
      </c>
      <c r="D14" s="89" t="s">
        <v>216</v>
      </c>
      <c r="E14" s="91" t="s">
        <v>217</v>
      </c>
      <c r="F14" s="87"/>
    </row>
    <row r="15" spans="2:6" ht="49.5" customHeight="1" x14ac:dyDescent="0.25">
      <c r="B15" s="77">
        <v>9</v>
      </c>
      <c r="C15" s="72" t="s">
        <v>211</v>
      </c>
      <c r="D15" s="94" t="s">
        <v>218</v>
      </c>
      <c r="E15" s="95" t="s">
        <v>219</v>
      </c>
      <c r="F15" s="87"/>
    </row>
    <row r="16" spans="2:6" ht="31.5" x14ac:dyDescent="0.25">
      <c r="B16" s="77">
        <v>10</v>
      </c>
      <c r="C16" s="77" t="s">
        <v>200</v>
      </c>
      <c r="D16" s="89" t="s">
        <v>220</v>
      </c>
      <c r="E16" s="91" t="s">
        <v>221</v>
      </c>
      <c r="F16" s="87"/>
    </row>
    <row r="17" spans="2:6" ht="31.5" x14ac:dyDescent="0.25">
      <c r="B17" s="77">
        <v>11</v>
      </c>
      <c r="C17" s="77" t="s">
        <v>200</v>
      </c>
      <c r="D17" s="81" t="s">
        <v>222</v>
      </c>
      <c r="E17" s="91" t="s">
        <v>223</v>
      </c>
      <c r="F17" s="96"/>
    </row>
    <row r="18" spans="2:6" ht="33.75" customHeight="1" x14ac:dyDescent="0.25">
      <c r="B18" s="77">
        <v>12</v>
      </c>
      <c r="C18" s="88" t="s">
        <v>211</v>
      </c>
      <c r="D18" s="81" t="s">
        <v>224</v>
      </c>
      <c r="E18" s="89" t="s">
        <v>225</v>
      </c>
      <c r="F18" s="96"/>
    </row>
    <row r="19" spans="2:6" ht="24" customHeight="1" x14ac:dyDescent="0.25">
      <c r="B19" s="77">
        <v>13</v>
      </c>
      <c r="C19" s="88" t="s">
        <v>226</v>
      </c>
      <c r="D19" s="97" t="s">
        <v>227</v>
      </c>
      <c r="E19" s="89" t="s">
        <v>228</v>
      </c>
      <c r="F19" s="96"/>
    </row>
    <row r="20" spans="2:6" ht="63" x14ac:dyDescent="0.25">
      <c r="B20" s="77">
        <v>14</v>
      </c>
      <c r="C20" s="72" t="s">
        <v>211</v>
      </c>
      <c r="D20" s="89" t="s">
        <v>229</v>
      </c>
      <c r="E20" s="91" t="s">
        <v>230</v>
      </c>
      <c r="F20" s="96"/>
    </row>
    <row r="21" spans="2:6" ht="31.5" x14ac:dyDescent="0.25">
      <c r="B21" s="77">
        <v>15</v>
      </c>
      <c r="C21" s="98" t="s">
        <v>231</v>
      </c>
      <c r="D21" s="99" t="s">
        <v>232</v>
      </c>
      <c r="E21" s="91" t="s">
        <v>233</v>
      </c>
      <c r="F21" s="96"/>
    </row>
    <row r="22" spans="2:6" ht="31.5" x14ac:dyDescent="0.25">
      <c r="B22" s="77">
        <v>16</v>
      </c>
      <c r="C22" s="100" t="s">
        <v>200</v>
      </c>
      <c r="D22" s="101" t="s">
        <v>234</v>
      </c>
      <c r="E22" s="93" t="s">
        <v>235</v>
      </c>
      <c r="F22" s="96"/>
    </row>
    <row r="23" spans="2:6" ht="37.5" customHeight="1" x14ac:dyDescent="0.25">
      <c r="B23" s="77">
        <v>17</v>
      </c>
      <c r="C23" s="88" t="s">
        <v>231</v>
      </c>
      <c r="D23" s="87" t="s">
        <v>236</v>
      </c>
      <c r="E23" s="91" t="s">
        <v>237</v>
      </c>
      <c r="F23" s="96"/>
    </row>
    <row r="24" spans="2:6" ht="32.25" customHeight="1" x14ac:dyDescent="0.25">
      <c r="B24" s="77">
        <v>18</v>
      </c>
      <c r="C24" s="72" t="s">
        <v>211</v>
      </c>
      <c r="D24" s="87" t="s">
        <v>238</v>
      </c>
      <c r="E24" s="91" t="s">
        <v>239</v>
      </c>
      <c r="F24" s="96"/>
    </row>
    <row r="25" spans="2:6" ht="35.25" customHeight="1" x14ac:dyDescent="0.25">
      <c r="B25" s="77">
        <v>19</v>
      </c>
      <c r="C25" s="88" t="s">
        <v>231</v>
      </c>
      <c r="D25" s="87" t="s">
        <v>240</v>
      </c>
      <c r="E25" s="91" t="s">
        <v>241</v>
      </c>
      <c r="F25" s="96"/>
    </row>
    <row r="26" spans="2:6" ht="35.25" customHeight="1" x14ac:dyDescent="0.25">
      <c r="B26" s="77">
        <v>20</v>
      </c>
      <c r="C26" s="88" t="s">
        <v>200</v>
      </c>
      <c r="D26" s="101" t="s">
        <v>242</v>
      </c>
      <c r="E26" s="91" t="s">
        <v>243</v>
      </c>
      <c r="F26" s="96"/>
    </row>
    <row r="27" spans="2:6" ht="33.75" customHeight="1" x14ac:dyDescent="0.25">
      <c r="B27" s="77">
        <v>21</v>
      </c>
      <c r="C27" s="88" t="s">
        <v>208</v>
      </c>
      <c r="D27" s="89" t="s">
        <v>244</v>
      </c>
      <c r="E27" s="91" t="s">
        <v>245</v>
      </c>
      <c r="F27" s="96"/>
    </row>
    <row r="28" spans="2:6" ht="27.75" customHeight="1" x14ac:dyDescent="0.25">
      <c r="B28" s="77">
        <v>22</v>
      </c>
      <c r="C28" s="72" t="s">
        <v>211</v>
      </c>
      <c r="D28" s="102" t="s">
        <v>246</v>
      </c>
      <c r="E28" s="87" t="s">
        <v>247</v>
      </c>
      <c r="F28" s="96"/>
    </row>
    <row r="29" spans="2:6" ht="48.75" customHeight="1" x14ac:dyDescent="0.25">
      <c r="B29" s="77">
        <v>23</v>
      </c>
      <c r="C29" s="88" t="s">
        <v>200</v>
      </c>
      <c r="D29" s="91" t="s">
        <v>248</v>
      </c>
      <c r="E29" s="93" t="s">
        <v>249</v>
      </c>
      <c r="F29" s="96"/>
    </row>
    <row r="30" spans="2:6" ht="51.75" customHeight="1" x14ac:dyDescent="0.25">
      <c r="B30" s="77">
        <v>24</v>
      </c>
      <c r="C30" s="72" t="s">
        <v>211</v>
      </c>
      <c r="D30" s="81" t="s">
        <v>250</v>
      </c>
      <c r="E30" s="91" t="s">
        <v>251</v>
      </c>
      <c r="F30" s="96"/>
    </row>
    <row r="31" spans="2:6" ht="38.25" customHeight="1" x14ac:dyDescent="0.25">
      <c r="B31" s="77">
        <v>25</v>
      </c>
      <c r="C31" s="72" t="s">
        <v>211</v>
      </c>
      <c r="D31" s="81" t="s">
        <v>252</v>
      </c>
      <c r="E31" s="93" t="s">
        <v>253</v>
      </c>
      <c r="F31" s="96"/>
    </row>
    <row r="32" spans="2:6" ht="47.25" x14ac:dyDescent="0.25">
      <c r="B32" s="77">
        <v>26</v>
      </c>
      <c r="C32" s="72" t="s">
        <v>211</v>
      </c>
      <c r="D32" s="81" t="s">
        <v>254</v>
      </c>
      <c r="E32" s="91" t="s">
        <v>255</v>
      </c>
      <c r="F32" s="96"/>
    </row>
  </sheetData>
  <mergeCells count="3">
    <mergeCell ref="B2:F2"/>
    <mergeCell ref="B3:F3"/>
    <mergeCell ref="B4:F4"/>
  </mergeCells>
  <pageMargins left="0.27559055118110237" right="0.23622047244094491" top="0.39370078740157483" bottom="0.2" header="0.31496062992125984" footer="0.23"/>
  <pageSetup paperSize="9" scale="75"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opLeftCell="C19" workbookViewId="0">
      <selection activeCell="C3" sqref="C3:G3"/>
    </sheetView>
  </sheetViews>
  <sheetFormatPr defaultColWidth="12.140625" defaultRowHeight="15" x14ac:dyDescent="0.25"/>
  <cols>
    <col min="1" max="2" width="0.140625" hidden="1" customWidth="1"/>
    <col min="3" max="3" width="6.140625" customWidth="1"/>
    <col min="4" max="4" width="41.5703125" customWidth="1"/>
    <col min="5" max="5" width="12.5703125" customWidth="1"/>
    <col min="6" max="6" width="17.28515625" customWidth="1"/>
    <col min="7" max="7" width="60.28515625" customWidth="1"/>
    <col min="8" max="9" width="10.140625" customWidth="1"/>
    <col min="10" max="10" width="13.85546875" bestFit="1" customWidth="1"/>
    <col min="11" max="256" width="10.140625" customWidth="1"/>
    <col min="257" max="257" width="0.140625" customWidth="1"/>
    <col min="258" max="258" width="0" hidden="1" customWidth="1"/>
    <col min="259" max="259" width="6.140625" customWidth="1"/>
    <col min="260" max="260" width="53.140625" customWidth="1"/>
    <col min="261" max="261" width="12.5703125" customWidth="1"/>
    <col min="262" max="262" width="20.5703125" customWidth="1"/>
    <col min="263" max="263" width="62.42578125" customWidth="1"/>
    <col min="264" max="265" width="10.140625" customWidth="1"/>
    <col min="266" max="266" width="13.85546875" bestFit="1" customWidth="1"/>
    <col min="267" max="512" width="10.140625" customWidth="1"/>
    <col min="513" max="513" width="0.140625" customWidth="1"/>
    <col min="514" max="514" width="0" hidden="1" customWidth="1"/>
    <col min="515" max="515" width="6.140625" customWidth="1"/>
    <col min="516" max="516" width="53.140625" customWidth="1"/>
    <col min="517" max="517" width="12.5703125" customWidth="1"/>
    <col min="518" max="518" width="20.5703125" customWidth="1"/>
    <col min="519" max="519" width="62.42578125" customWidth="1"/>
    <col min="520" max="521" width="10.140625" customWidth="1"/>
    <col min="522" max="522" width="13.85546875" bestFit="1" customWidth="1"/>
    <col min="523" max="768" width="10.140625" customWidth="1"/>
    <col min="769" max="769" width="0.140625" customWidth="1"/>
    <col min="770" max="770" width="0" hidden="1" customWidth="1"/>
    <col min="771" max="771" width="6.140625" customWidth="1"/>
    <col min="772" max="772" width="53.140625" customWidth="1"/>
    <col min="773" max="773" width="12.5703125" customWidth="1"/>
    <col min="774" max="774" width="20.5703125" customWidth="1"/>
    <col min="775" max="775" width="62.42578125" customWidth="1"/>
    <col min="776" max="777" width="10.140625" customWidth="1"/>
    <col min="778" max="778" width="13.85546875" bestFit="1" customWidth="1"/>
    <col min="779" max="1024" width="10.140625" customWidth="1"/>
    <col min="1025" max="1025" width="0.140625" customWidth="1"/>
    <col min="1026" max="1026" width="0" hidden="1" customWidth="1"/>
    <col min="1027" max="1027" width="6.140625" customWidth="1"/>
    <col min="1028" max="1028" width="53.140625" customWidth="1"/>
    <col min="1029" max="1029" width="12.5703125" customWidth="1"/>
    <col min="1030" max="1030" width="20.5703125" customWidth="1"/>
    <col min="1031" max="1031" width="62.42578125" customWidth="1"/>
    <col min="1032" max="1033" width="10.140625" customWidth="1"/>
    <col min="1034" max="1034" width="13.85546875" bestFit="1" customWidth="1"/>
    <col min="1035" max="1280" width="10.140625" customWidth="1"/>
    <col min="1281" max="1281" width="0.140625" customWidth="1"/>
    <col min="1282" max="1282" width="0" hidden="1" customWidth="1"/>
    <col min="1283" max="1283" width="6.140625" customWidth="1"/>
    <col min="1284" max="1284" width="53.140625" customWidth="1"/>
    <col min="1285" max="1285" width="12.5703125" customWidth="1"/>
    <col min="1286" max="1286" width="20.5703125" customWidth="1"/>
    <col min="1287" max="1287" width="62.42578125" customWidth="1"/>
    <col min="1288" max="1289" width="10.140625" customWidth="1"/>
    <col min="1290" max="1290" width="13.85546875" bestFit="1" customWidth="1"/>
    <col min="1291" max="1536" width="10.140625" customWidth="1"/>
    <col min="1537" max="1537" width="0.140625" customWidth="1"/>
    <col min="1538" max="1538" width="0" hidden="1" customWidth="1"/>
    <col min="1539" max="1539" width="6.140625" customWidth="1"/>
    <col min="1540" max="1540" width="53.140625" customWidth="1"/>
    <col min="1541" max="1541" width="12.5703125" customWidth="1"/>
    <col min="1542" max="1542" width="20.5703125" customWidth="1"/>
    <col min="1543" max="1543" width="62.42578125" customWidth="1"/>
    <col min="1544" max="1545" width="10.140625" customWidth="1"/>
    <col min="1546" max="1546" width="13.85546875" bestFit="1" customWidth="1"/>
    <col min="1547" max="1792" width="10.140625" customWidth="1"/>
    <col min="1793" max="1793" width="0.140625" customWidth="1"/>
    <col min="1794" max="1794" width="0" hidden="1" customWidth="1"/>
    <col min="1795" max="1795" width="6.140625" customWidth="1"/>
    <col min="1796" max="1796" width="53.140625" customWidth="1"/>
    <col min="1797" max="1797" width="12.5703125" customWidth="1"/>
    <col min="1798" max="1798" width="20.5703125" customWidth="1"/>
    <col min="1799" max="1799" width="62.42578125" customWidth="1"/>
    <col min="1800" max="1801" width="10.140625" customWidth="1"/>
    <col min="1802" max="1802" width="13.85546875" bestFit="1" customWidth="1"/>
    <col min="1803" max="2048" width="10.140625" customWidth="1"/>
    <col min="2049" max="2049" width="0.140625" customWidth="1"/>
    <col min="2050" max="2050" width="0" hidden="1" customWidth="1"/>
    <col min="2051" max="2051" width="6.140625" customWidth="1"/>
    <col min="2052" max="2052" width="53.140625" customWidth="1"/>
    <col min="2053" max="2053" width="12.5703125" customWidth="1"/>
    <col min="2054" max="2054" width="20.5703125" customWidth="1"/>
    <col min="2055" max="2055" width="62.42578125" customWidth="1"/>
    <col min="2056" max="2057" width="10.140625" customWidth="1"/>
    <col min="2058" max="2058" width="13.85546875" bestFit="1" customWidth="1"/>
    <col min="2059" max="2304" width="10.140625" customWidth="1"/>
    <col min="2305" max="2305" width="0.140625" customWidth="1"/>
    <col min="2306" max="2306" width="0" hidden="1" customWidth="1"/>
    <col min="2307" max="2307" width="6.140625" customWidth="1"/>
    <col min="2308" max="2308" width="53.140625" customWidth="1"/>
    <col min="2309" max="2309" width="12.5703125" customWidth="1"/>
    <col min="2310" max="2310" width="20.5703125" customWidth="1"/>
    <col min="2311" max="2311" width="62.42578125" customWidth="1"/>
    <col min="2312" max="2313" width="10.140625" customWidth="1"/>
    <col min="2314" max="2314" width="13.85546875" bestFit="1" customWidth="1"/>
    <col min="2315" max="2560" width="10.140625" customWidth="1"/>
    <col min="2561" max="2561" width="0.140625" customWidth="1"/>
    <col min="2562" max="2562" width="0" hidden="1" customWidth="1"/>
    <col min="2563" max="2563" width="6.140625" customWidth="1"/>
    <col min="2564" max="2564" width="53.140625" customWidth="1"/>
    <col min="2565" max="2565" width="12.5703125" customWidth="1"/>
    <col min="2566" max="2566" width="20.5703125" customWidth="1"/>
    <col min="2567" max="2567" width="62.42578125" customWidth="1"/>
    <col min="2568" max="2569" width="10.140625" customWidth="1"/>
    <col min="2570" max="2570" width="13.85546875" bestFit="1" customWidth="1"/>
    <col min="2571" max="2816" width="10.140625" customWidth="1"/>
    <col min="2817" max="2817" width="0.140625" customWidth="1"/>
    <col min="2818" max="2818" width="0" hidden="1" customWidth="1"/>
    <col min="2819" max="2819" width="6.140625" customWidth="1"/>
    <col min="2820" max="2820" width="53.140625" customWidth="1"/>
    <col min="2821" max="2821" width="12.5703125" customWidth="1"/>
    <col min="2822" max="2822" width="20.5703125" customWidth="1"/>
    <col min="2823" max="2823" width="62.42578125" customWidth="1"/>
    <col min="2824" max="2825" width="10.140625" customWidth="1"/>
    <col min="2826" max="2826" width="13.85546875" bestFit="1" customWidth="1"/>
    <col min="2827" max="3072" width="10.140625" customWidth="1"/>
    <col min="3073" max="3073" width="0.140625" customWidth="1"/>
    <col min="3074" max="3074" width="0" hidden="1" customWidth="1"/>
    <col min="3075" max="3075" width="6.140625" customWidth="1"/>
    <col min="3076" max="3076" width="53.140625" customWidth="1"/>
    <col min="3077" max="3077" width="12.5703125" customWidth="1"/>
    <col min="3078" max="3078" width="20.5703125" customWidth="1"/>
    <col min="3079" max="3079" width="62.42578125" customWidth="1"/>
    <col min="3080" max="3081" width="10.140625" customWidth="1"/>
    <col min="3082" max="3082" width="13.85546875" bestFit="1" customWidth="1"/>
    <col min="3083" max="3328" width="10.140625" customWidth="1"/>
    <col min="3329" max="3329" width="0.140625" customWidth="1"/>
    <col min="3330" max="3330" width="0" hidden="1" customWidth="1"/>
    <col min="3331" max="3331" width="6.140625" customWidth="1"/>
    <col min="3332" max="3332" width="53.140625" customWidth="1"/>
    <col min="3333" max="3333" width="12.5703125" customWidth="1"/>
    <col min="3334" max="3334" width="20.5703125" customWidth="1"/>
    <col min="3335" max="3335" width="62.42578125" customWidth="1"/>
    <col min="3336" max="3337" width="10.140625" customWidth="1"/>
    <col min="3338" max="3338" width="13.85546875" bestFit="1" customWidth="1"/>
    <col min="3339" max="3584" width="10.140625" customWidth="1"/>
    <col min="3585" max="3585" width="0.140625" customWidth="1"/>
    <col min="3586" max="3586" width="0" hidden="1" customWidth="1"/>
    <col min="3587" max="3587" width="6.140625" customWidth="1"/>
    <col min="3588" max="3588" width="53.140625" customWidth="1"/>
    <col min="3589" max="3589" width="12.5703125" customWidth="1"/>
    <col min="3590" max="3590" width="20.5703125" customWidth="1"/>
    <col min="3591" max="3591" width="62.42578125" customWidth="1"/>
    <col min="3592" max="3593" width="10.140625" customWidth="1"/>
    <col min="3594" max="3594" width="13.85546875" bestFit="1" customWidth="1"/>
    <col min="3595" max="3840" width="10.140625" customWidth="1"/>
    <col min="3841" max="3841" width="0.140625" customWidth="1"/>
    <col min="3842" max="3842" width="0" hidden="1" customWidth="1"/>
    <col min="3843" max="3843" width="6.140625" customWidth="1"/>
    <col min="3844" max="3844" width="53.140625" customWidth="1"/>
    <col min="3845" max="3845" width="12.5703125" customWidth="1"/>
    <col min="3846" max="3846" width="20.5703125" customWidth="1"/>
    <col min="3847" max="3847" width="62.42578125" customWidth="1"/>
    <col min="3848" max="3849" width="10.140625" customWidth="1"/>
    <col min="3850" max="3850" width="13.85546875" bestFit="1" customWidth="1"/>
    <col min="3851" max="4096" width="10.140625" customWidth="1"/>
    <col min="4097" max="4097" width="0.140625" customWidth="1"/>
    <col min="4098" max="4098" width="0" hidden="1" customWidth="1"/>
    <col min="4099" max="4099" width="6.140625" customWidth="1"/>
    <col min="4100" max="4100" width="53.140625" customWidth="1"/>
    <col min="4101" max="4101" width="12.5703125" customWidth="1"/>
    <col min="4102" max="4102" width="20.5703125" customWidth="1"/>
    <col min="4103" max="4103" width="62.42578125" customWidth="1"/>
    <col min="4104" max="4105" width="10.140625" customWidth="1"/>
    <col min="4106" max="4106" width="13.85546875" bestFit="1" customWidth="1"/>
    <col min="4107" max="4352" width="10.140625" customWidth="1"/>
    <col min="4353" max="4353" width="0.140625" customWidth="1"/>
    <col min="4354" max="4354" width="0" hidden="1" customWidth="1"/>
    <col min="4355" max="4355" width="6.140625" customWidth="1"/>
    <col min="4356" max="4356" width="53.140625" customWidth="1"/>
    <col min="4357" max="4357" width="12.5703125" customWidth="1"/>
    <col min="4358" max="4358" width="20.5703125" customWidth="1"/>
    <col min="4359" max="4359" width="62.42578125" customWidth="1"/>
    <col min="4360" max="4361" width="10.140625" customWidth="1"/>
    <col min="4362" max="4362" width="13.85546875" bestFit="1" customWidth="1"/>
    <col min="4363" max="4608" width="10.140625" customWidth="1"/>
    <col min="4609" max="4609" width="0.140625" customWidth="1"/>
    <col min="4610" max="4610" width="0" hidden="1" customWidth="1"/>
    <col min="4611" max="4611" width="6.140625" customWidth="1"/>
    <col min="4612" max="4612" width="53.140625" customWidth="1"/>
    <col min="4613" max="4613" width="12.5703125" customWidth="1"/>
    <col min="4614" max="4614" width="20.5703125" customWidth="1"/>
    <col min="4615" max="4615" width="62.42578125" customWidth="1"/>
    <col min="4616" max="4617" width="10.140625" customWidth="1"/>
    <col min="4618" max="4618" width="13.85546875" bestFit="1" customWidth="1"/>
    <col min="4619" max="4864" width="10.140625" customWidth="1"/>
    <col min="4865" max="4865" width="0.140625" customWidth="1"/>
    <col min="4866" max="4866" width="0" hidden="1" customWidth="1"/>
    <col min="4867" max="4867" width="6.140625" customWidth="1"/>
    <col min="4868" max="4868" width="53.140625" customWidth="1"/>
    <col min="4869" max="4869" width="12.5703125" customWidth="1"/>
    <col min="4870" max="4870" width="20.5703125" customWidth="1"/>
    <col min="4871" max="4871" width="62.42578125" customWidth="1"/>
    <col min="4872" max="4873" width="10.140625" customWidth="1"/>
    <col min="4874" max="4874" width="13.85546875" bestFit="1" customWidth="1"/>
    <col min="4875" max="5120" width="10.140625" customWidth="1"/>
    <col min="5121" max="5121" width="0.140625" customWidth="1"/>
    <col min="5122" max="5122" width="0" hidden="1" customWidth="1"/>
    <col min="5123" max="5123" width="6.140625" customWidth="1"/>
    <col min="5124" max="5124" width="53.140625" customWidth="1"/>
    <col min="5125" max="5125" width="12.5703125" customWidth="1"/>
    <col min="5126" max="5126" width="20.5703125" customWidth="1"/>
    <col min="5127" max="5127" width="62.42578125" customWidth="1"/>
    <col min="5128" max="5129" width="10.140625" customWidth="1"/>
    <col min="5130" max="5130" width="13.85546875" bestFit="1" customWidth="1"/>
    <col min="5131" max="5376" width="10.140625" customWidth="1"/>
    <col min="5377" max="5377" width="0.140625" customWidth="1"/>
    <col min="5378" max="5378" width="0" hidden="1" customWidth="1"/>
    <col min="5379" max="5379" width="6.140625" customWidth="1"/>
    <col min="5380" max="5380" width="53.140625" customWidth="1"/>
    <col min="5381" max="5381" width="12.5703125" customWidth="1"/>
    <col min="5382" max="5382" width="20.5703125" customWidth="1"/>
    <col min="5383" max="5383" width="62.42578125" customWidth="1"/>
    <col min="5384" max="5385" width="10.140625" customWidth="1"/>
    <col min="5386" max="5386" width="13.85546875" bestFit="1" customWidth="1"/>
    <col min="5387" max="5632" width="10.140625" customWidth="1"/>
    <col min="5633" max="5633" width="0.140625" customWidth="1"/>
    <col min="5634" max="5634" width="0" hidden="1" customWidth="1"/>
    <col min="5635" max="5635" width="6.140625" customWidth="1"/>
    <col min="5636" max="5636" width="53.140625" customWidth="1"/>
    <col min="5637" max="5637" width="12.5703125" customWidth="1"/>
    <col min="5638" max="5638" width="20.5703125" customWidth="1"/>
    <col min="5639" max="5639" width="62.42578125" customWidth="1"/>
    <col min="5640" max="5641" width="10.140625" customWidth="1"/>
    <col min="5642" max="5642" width="13.85546875" bestFit="1" customWidth="1"/>
    <col min="5643" max="5888" width="10.140625" customWidth="1"/>
    <col min="5889" max="5889" width="0.140625" customWidth="1"/>
    <col min="5890" max="5890" width="0" hidden="1" customWidth="1"/>
    <col min="5891" max="5891" width="6.140625" customWidth="1"/>
    <col min="5892" max="5892" width="53.140625" customWidth="1"/>
    <col min="5893" max="5893" width="12.5703125" customWidth="1"/>
    <col min="5894" max="5894" width="20.5703125" customWidth="1"/>
    <col min="5895" max="5895" width="62.42578125" customWidth="1"/>
    <col min="5896" max="5897" width="10.140625" customWidth="1"/>
    <col min="5898" max="5898" width="13.85546875" bestFit="1" customWidth="1"/>
    <col min="5899" max="6144" width="10.140625" customWidth="1"/>
    <col min="6145" max="6145" width="0.140625" customWidth="1"/>
    <col min="6146" max="6146" width="0" hidden="1" customWidth="1"/>
    <col min="6147" max="6147" width="6.140625" customWidth="1"/>
    <col min="6148" max="6148" width="53.140625" customWidth="1"/>
    <col min="6149" max="6149" width="12.5703125" customWidth="1"/>
    <col min="6150" max="6150" width="20.5703125" customWidth="1"/>
    <col min="6151" max="6151" width="62.42578125" customWidth="1"/>
    <col min="6152" max="6153" width="10.140625" customWidth="1"/>
    <col min="6154" max="6154" width="13.85546875" bestFit="1" customWidth="1"/>
    <col min="6155" max="6400" width="10.140625" customWidth="1"/>
    <col min="6401" max="6401" width="0.140625" customWidth="1"/>
    <col min="6402" max="6402" width="0" hidden="1" customWidth="1"/>
    <col min="6403" max="6403" width="6.140625" customWidth="1"/>
    <col min="6404" max="6404" width="53.140625" customWidth="1"/>
    <col min="6405" max="6405" width="12.5703125" customWidth="1"/>
    <col min="6406" max="6406" width="20.5703125" customWidth="1"/>
    <col min="6407" max="6407" width="62.42578125" customWidth="1"/>
    <col min="6408" max="6409" width="10.140625" customWidth="1"/>
    <col min="6410" max="6410" width="13.85546875" bestFit="1" customWidth="1"/>
    <col min="6411" max="6656" width="10.140625" customWidth="1"/>
    <col min="6657" max="6657" width="0.140625" customWidth="1"/>
    <col min="6658" max="6658" width="0" hidden="1" customWidth="1"/>
    <col min="6659" max="6659" width="6.140625" customWidth="1"/>
    <col min="6660" max="6660" width="53.140625" customWidth="1"/>
    <col min="6661" max="6661" width="12.5703125" customWidth="1"/>
    <col min="6662" max="6662" width="20.5703125" customWidth="1"/>
    <col min="6663" max="6663" width="62.42578125" customWidth="1"/>
    <col min="6664" max="6665" width="10.140625" customWidth="1"/>
    <col min="6666" max="6666" width="13.85546875" bestFit="1" customWidth="1"/>
    <col min="6667" max="6912" width="10.140625" customWidth="1"/>
    <col min="6913" max="6913" width="0.140625" customWidth="1"/>
    <col min="6914" max="6914" width="0" hidden="1" customWidth="1"/>
    <col min="6915" max="6915" width="6.140625" customWidth="1"/>
    <col min="6916" max="6916" width="53.140625" customWidth="1"/>
    <col min="6917" max="6917" width="12.5703125" customWidth="1"/>
    <col min="6918" max="6918" width="20.5703125" customWidth="1"/>
    <col min="6919" max="6919" width="62.42578125" customWidth="1"/>
    <col min="6920" max="6921" width="10.140625" customWidth="1"/>
    <col min="6922" max="6922" width="13.85546875" bestFit="1" customWidth="1"/>
    <col min="6923" max="7168" width="10.140625" customWidth="1"/>
    <col min="7169" max="7169" width="0.140625" customWidth="1"/>
    <col min="7170" max="7170" width="0" hidden="1" customWidth="1"/>
    <col min="7171" max="7171" width="6.140625" customWidth="1"/>
    <col min="7172" max="7172" width="53.140625" customWidth="1"/>
    <col min="7173" max="7173" width="12.5703125" customWidth="1"/>
    <col min="7174" max="7174" width="20.5703125" customWidth="1"/>
    <col min="7175" max="7175" width="62.42578125" customWidth="1"/>
    <col min="7176" max="7177" width="10.140625" customWidth="1"/>
    <col min="7178" max="7178" width="13.85546875" bestFit="1" customWidth="1"/>
    <col min="7179" max="7424" width="10.140625" customWidth="1"/>
    <col min="7425" max="7425" width="0.140625" customWidth="1"/>
    <col min="7426" max="7426" width="0" hidden="1" customWidth="1"/>
    <col min="7427" max="7427" width="6.140625" customWidth="1"/>
    <col min="7428" max="7428" width="53.140625" customWidth="1"/>
    <col min="7429" max="7429" width="12.5703125" customWidth="1"/>
    <col min="7430" max="7430" width="20.5703125" customWidth="1"/>
    <col min="7431" max="7431" width="62.42578125" customWidth="1"/>
    <col min="7432" max="7433" width="10.140625" customWidth="1"/>
    <col min="7434" max="7434" width="13.85546875" bestFit="1" customWidth="1"/>
    <col min="7435" max="7680" width="10.140625" customWidth="1"/>
    <col min="7681" max="7681" width="0.140625" customWidth="1"/>
    <col min="7682" max="7682" width="0" hidden="1" customWidth="1"/>
    <col min="7683" max="7683" width="6.140625" customWidth="1"/>
    <col min="7684" max="7684" width="53.140625" customWidth="1"/>
    <col min="7685" max="7685" width="12.5703125" customWidth="1"/>
    <col min="7686" max="7686" width="20.5703125" customWidth="1"/>
    <col min="7687" max="7687" width="62.42578125" customWidth="1"/>
    <col min="7688" max="7689" width="10.140625" customWidth="1"/>
    <col min="7690" max="7690" width="13.85546875" bestFit="1" customWidth="1"/>
    <col min="7691" max="7936" width="10.140625" customWidth="1"/>
    <col min="7937" max="7937" width="0.140625" customWidth="1"/>
    <col min="7938" max="7938" width="0" hidden="1" customWidth="1"/>
    <col min="7939" max="7939" width="6.140625" customWidth="1"/>
    <col min="7940" max="7940" width="53.140625" customWidth="1"/>
    <col min="7941" max="7941" width="12.5703125" customWidth="1"/>
    <col min="7942" max="7942" width="20.5703125" customWidth="1"/>
    <col min="7943" max="7943" width="62.42578125" customWidth="1"/>
    <col min="7944" max="7945" width="10.140625" customWidth="1"/>
    <col min="7946" max="7946" width="13.85546875" bestFit="1" customWidth="1"/>
    <col min="7947" max="8192" width="10.140625" customWidth="1"/>
    <col min="8193" max="8193" width="0.140625" customWidth="1"/>
    <col min="8194" max="8194" width="0" hidden="1" customWidth="1"/>
    <col min="8195" max="8195" width="6.140625" customWidth="1"/>
    <col min="8196" max="8196" width="53.140625" customWidth="1"/>
    <col min="8197" max="8197" width="12.5703125" customWidth="1"/>
    <col min="8198" max="8198" width="20.5703125" customWidth="1"/>
    <col min="8199" max="8199" width="62.42578125" customWidth="1"/>
    <col min="8200" max="8201" width="10.140625" customWidth="1"/>
    <col min="8202" max="8202" width="13.85546875" bestFit="1" customWidth="1"/>
    <col min="8203" max="8448" width="10.140625" customWidth="1"/>
    <col min="8449" max="8449" width="0.140625" customWidth="1"/>
    <col min="8450" max="8450" width="0" hidden="1" customWidth="1"/>
    <col min="8451" max="8451" width="6.140625" customWidth="1"/>
    <col min="8452" max="8452" width="53.140625" customWidth="1"/>
    <col min="8453" max="8453" width="12.5703125" customWidth="1"/>
    <col min="8454" max="8454" width="20.5703125" customWidth="1"/>
    <col min="8455" max="8455" width="62.42578125" customWidth="1"/>
    <col min="8456" max="8457" width="10.140625" customWidth="1"/>
    <col min="8458" max="8458" width="13.85546875" bestFit="1" customWidth="1"/>
    <col min="8459" max="8704" width="10.140625" customWidth="1"/>
    <col min="8705" max="8705" width="0.140625" customWidth="1"/>
    <col min="8706" max="8706" width="0" hidden="1" customWidth="1"/>
    <col min="8707" max="8707" width="6.140625" customWidth="1"/>
    <col min="8708" max="8708" width="53.140625" customWidth="1"/>
    <col min="8709" max="8709" width="12.5703125" customWidth="1"/>
    <col min="8710" max="8710" width="20.5703125" customWidth="1"/>
    <col min="8711" max="8711" width="62.42578125" customWidth="1"/>
    <col min="8712" max="8713" width="10.140625" customWidth="1"/>
    <col min="8714" max="8714" width="13.85546875" bestFit="1" customWidth="1"/>
    <col min="8715" max="8960" width="10.140625" customWidth="1"/>
    <col min="8961" max="8961" width="0.140625" customWidth="1"/>
    <col min="8962" max="8962" width="0" hidden="1" customWidth="1"/>
    <col min="8963" max="8963" width="6.140625" customWidth="1"/>
    <col min="8964" max="8964" width="53.140625" customWidth="1"/>
    <col min="8965" max="8965" width="12.5703125" customWidth="1"/>
    <col min="8966" max="8966" width="20.5703125" customWidth="1"/>
    <col min="8967" max="8967" width="62.42578125" customWidth="1"/>
    <col min="8968" max="8969" width="10.140625" customWidth="1"/>
    <col min="8970" max="8970" width="13.85546875" bestFit="1" customWidth="1"/>
    <col min="8971" max="9216" width="10.140625" customWidth="1"/>
    <col min="9217" max="9217" width="0.140625" customWidth="1"/>
    <col min="9218" max="9218" width="0" hidden="1" customWidth="1"/>
    <col min="9219" max="9219" width="6.140625" customWidth="1"/>
    <col min="9220" max="9220" width="53.140625" customWidth="1"/>
    <col min="9221" max="9221" width="12.5703125" customWidth="1"/>
    <col min="9222" max="9222" width="20.5703125" customWidth="1"/>
    <col min="9223" max="9223" width="62.42578125" customWidth="1"/>
    <col min="9224" max="9225" width="10.140625" customWidth="1"/>
    <col min="9226" max="9226" width="13.85546875" bestFit="1" customWidth="1"/>
    <col min="9227" max="9472" width="10.140625" customWidth="1"/>
    <col min="9473" max="9473" width="0.140625" customWidth="1"/>
    <col min="9474" max="9474" width="0" hidden="1" customWidth="1"/>
    <col min="9475" max="9475" width="6.140625" customWidth="1"/>
    <col min="9476" max="9476" width="53.140625" customWidth="1"/>
    <col min="9477" max="9477" width="12.5703125" customWidth="1"/>
    <col min="9478" max="9478" width="20.5703125" customWidth="1"/>
    <col min="9479" max="9479" width="62.42578125" customWidth="1"/>
    <col min="9480" max="9481" width="10.140625" customWidth="1"/>
    <col min="9482" max="9482" width="13.85546875" bestFit="1" customWidth="1"/>
    <col min="9483" max="9728" width="10.140625" customWidth="1"/>
    <col min="9729" max="9729" width="0.140625" customWidth="1"/>
    <col min="9730" max="9730" width="0" hidden="1" customWidth="1"/>
    <col min="9731" max="9731" width="6.140625" customWidth="1"/>
    <col min="9732" max="9732" width="53.140625" customWidth="1"/>
    <col min="9733" max="9733" width="12.5703125" customWidth="1"/>
    <col min="9734" max="9734" width="20.5703125" customWidth="1"/>
    <col min="9735" max="9735" width="62.42578125" customWidth="1"/>
    <col min="9736" max="9737" width="10.140625" customWidth="1"/>
    <col min="9738" max="9738" width="13.85546875" bestFit="1" customWidth="1"/>
    <col min="9739" max="9984" width="10.140625" customWidth="1"/>
    <col min="9985" max="9985" width="0.140625" customWidth="1"/>
    <col min="9986" max="9986" width="0" hidden="1" customWidth="1"/>
    <col min="9987" max="9987" width="6.140625" customWidth="1"/>
    <col min="9988" max="9988" width="53.140625" customWidth="1"/>
    <col min="9989" max="9989" width="12.5703125" customWidth="1"/>
    <col min="9990" max="9990" width="20.5703125" customWidth="1"/>
    <col min="9991" max="9991" width="62.42578125" customWidth="1"/>
    <col min="9992" max="9993" width="10.140625" customWidth="1"/>
    <col min="9994" max="9994" width="13.85546875" bestFit="1" customWidth="1"/>
    <col min="9995" max="10240" width="10.140625" customWidth="1"/>
    <col min="10241" max="10241" width="0.140625" customWidth="1"/>
    <col min="10242" max="10242" width="0" hidden="1" customWidth="1"/>
    <col min="10243" max="10243" width="6.140625" customWidth="1"/>
    <col min="10244" max="10244" width="53.140625" customWidth="1"/>
    <col min="10245" max="10245" width="12.5703125" customWidth="1"/>
    <col min="10246" max="10246" width="20.5703125" customWidth="1"/>
    <col min="10247" max="10247" width="62.42578125" customWidth="1"/>
    <col min="10248" max="10249" width="10.140625" customWidth="1"/>
    <col min="10250" max="10250" width="13.85546875" bestFit="1" customWidth="1"/>
    <col min="10251" max="10496" width="10.140625" customWidth="1"/>
    <col min="10497" max="10497" width="0.140625" customWidth="1"/>
    <col min="10498" max="10498" width="0" hidden="1" customWidth="1"/>
    <col min="10499" max="10499" width="6.140625" customWidth="1"/>
    <col min="10500" max="10500" width="53.140625" customWidth="1"/>
    <col min="10501" max="10501" width="12.5703125" customWidth="1"/>
    <col min="10502" max="10502" width="20.5703125" customWidth="1"/>
    <col min="10503" max="10503" width="62.42578125" customWidth="1"/>
    <col min="10504" max="10505" width="10.140625" customWidth="1"/>
    <col min="10506" max="10506" width="13.85546875" bestFit="1" customWidth="1"/>
    <col min="10507" max="10752" width="10.140625" customWidth="1"/>
    <col min="10753" max="10753" width="0.140625" customWidth="1"/>
    <col min="10754" max="10754" width="0" hidden="1" customWidth="1"/>
    <col min="10755" max="10755" width="6.140625" customWidth="1"/>
    <col min="10756" max="10756" width="53.140625" customWidth="1"/>
    <col min="10757" max="10757" width="12.5703125" customWidth="1"/>
    <col min="10758" max="10758" width="20.5703125" customWidth="1"/>
    <col min="10759" max="10759" width="62.42578125" customWidth="1"/>
    <col min="10760" max="10761" width="10.140625" customWidth="1"/>
    <col min="10762" max="10762" width="13.85546875" bestFit="1" customWidth="1"/>
    <col min="10763" max="11008" width="10.140625" customWidth="1"/>
    <col min="11009" max="11009" width="0.140625" customWidth="1"/>
    <col min="11010" max="11010" width="0" hidden="1" customWidth="1"/>
    <col min="11011" max="11011" width="6.140625" customWidth="1"/>
    <col min="11012" max="11012" width="53.140625" customWidth="1"/>
    <col min="11013" max="11013" width="12.5703125" customWidth="1"/>
    <col min="11014" max="11014" width="20.5703125" customWidth="1"/>
    <col min="11015" max="11015" width="62.42578125" customWidth="1"/>
    <col min="11016" max="11017" width="10.140625" customWidth="1"/>
    <col min="11018" max="11018" width="13.85546875" bestFit="1" customWidth="1"/>
    <col min="11019" max="11264" width="10.140625" customWidth="1"/>
    <col min="11265" max="11265" width="0.140625" customWidth="1"/>
    <col min="11266" max="11266" width="0" hidden="1" customWidth="1"/>
    <col min="11267" max="11267" width="6.140625" customWidth="1"/>
    <col min="11268" max="11268" width="53.140625" customWidth="1"/>
    <col min="11269" max="11269" width="12.5703125" customWidth="1"/>
    <col min="11270" max="11270" width="20.5703125" customWidth="1"/>
    <col min="11271" max="11271" width="62.42578125" customWidth="1"/>
    <col min="11272" max="11273" width="10.140625" customWidth="1"/>
    <col min="11274" max="11274" width="13.85546875" bestFit="1" customWidth="1"/>
    <col min="11275" max="11520" width="10.140625" customWidth="1"/>
    <col min="11521" max="11521" width="0.140625" customWidth="1"/>
    <col min="11522" max="11522" width="0" hidden="1" customWidth="1"/>
    <col min="11523" max="11523" width="6.140625" customWidth="1"/>
    <col min="11524" max="11524" width="53.140625" customWidth="1"/>
    <col min="11525" max="11525" width="12.5703125" customWidth="1"/>
    <col min="11526" max="11526" width="20.5703125" customWidth="1"/>
    <col min="11527" max="11527" width="62.42578125" customWidth="1"/>
    <col min="11528" max="11529" width="10.140625" customWidth="1"/>
    <col min="11530" max="11530" width="13.85546875" bestFit="1" customWidth="1"/>
    <col min="11531" max="11776" width="10.140625" customWidth="1"/>
    <col min="11777" max="11777" width="0.140625" customWidth="1"/>
    <col min="11778" max="11778" width="0" hidden="1" customWidth="1"/>
    <col min="11779" max="11779" width="6.140625" customWidth="1"/>
    <col min="11780" max="11780" width="53.140625" customWidth="1"/>
    <col min="11781" max="11781" width="12.5703125" customWidth="1"/>
    <col min="11782" max="11782" width="20.5703125" customWidth="1"/>
    <col min="11783" max="11783" width="62.42578125" customWidth="1"/>
    <col min="11784" max="11785" width="10.140625" customWidth="1"/>
    <col min="11786" max="11786" width="13.85546875" bestFit="1" customWidth="1"/>
    <col min="11787" max="12032" width="10.140625" customWidth="1"/>
    <col min="12033" max="12033" width="0.140625" customWidth="1"/>
    <col min="12034" max="12034" width="0" hidden="1" customWidth="1"/>
    <col min="12035" max="12035" width="6.140625" customWidth="1"/>
    <col min="12036" max="12036" width="53.140625" customWidth="1"/>
    <col min="12037" max="12037" width="12.5703125" customWidth="1"/>
    <col min="12038" max="12038" width="20.5703125" customWidth="1"/>
    <col min="12039" max="12039" width="62.42578125" customWidth="1"/>
    <col min="12040" max="12041" width="10.140625" customWidth="1"/>
    <col min="12042" max="12042" width="13.85546875" bestFit="1" customWidth="1"/>
    <col min="12043" max="12288" width="10.140625" customWidth="1"/>
    <col min="12289" max="12289" width="0.140625" customWidth="1"/>
    <col min="12290" max="12290" width="0" hidden="1" customWidth="1"/>
    <col min="12291" max="12291" width="6.140625" customWidth="1"/>
    <col min="12292" max="12292" width="53.140625" customWidth="1"/>
    <col min="12293" max="12293" width="12.5703125" customWidth="1"/>
    <col min="12294" max="12294" width="20.5703125" customWidth="1"/>
    <col min="12295" max="12295" width="62.42578125" customWidth="1"/>
    <col min="12296" max="12297" width="10.140625" customWidth="1"/>
    <col min="12298" max="12298" width="13.85546875" bestFit="1" customWidth="1"/>
    <col min="12299" max="12544" width="10.140625" customWidth="1"/>
    <col min="12545" max="12545" width="0.140625" customWidth="1"/>
    <col min="12546" max="12546" width="0" hidden="1" customWidth="1"/>
    <col min="12547" max="12547" width="6.140625" customWidth="1"/>
    <col min="12548" max="12548" width="53.140625" customWidth="1"/>
    <col min="12549" max="12549" width="12.5703125" customWidth="1"/>
    <col min="12550" max="12550" width="20.5703125" customWidth="1"/>
    <col min="12551" max="12551" width="62.42578125" customWidth="1"/>
    <col min="12552" max="12553" width="10.140625" customWidth="1"/>
    <col min="12554" max="12554" width="13.85546875" bestFit="1" customWidth="1"/>
    <col min="12555" max="12800" width="10.140625" customWidth="1"/>
    <col min="12801" max="12801" width="0.140625" customWidth="1"/>
    <col min="12802" max="12802" width="0" hidden="1" customWidth="1"/>
    <col min="12803" max="12803" width="6.140625" customWidth="1"/>
    <col min="12804" max="12804" width="53.140625" customWidth="1"/>
    <col min="12805" max="12805" width="12.5703125" customWidth="1"/>
    <col min="12806" max="12806" width="20.5703125" customWidth="1"/>
    <col min="12807" max="12807" width="62.42578125" customWidth="1"/>
    <col min="12808" max="12809" width="10.140625" customWidth="1"/>
    <col min="12810" max="12810" width="13.85546875" bestFit="1" customWidth="1"/>
    <col min="12811" max="13056" width="10.140625" customWidth="1"/>
    <col min="13057" max="13057" width="0.140625" customWidth="1"/>
    <col min="13058" max="13058" width="0" hidden="1" customWidth="1"/>
    <col min="13059" max="13059" width="6.140625" customWidth="1"/>
    <col min="13060" max="13060" width="53.140625" customWidth="1"/>
    <col min="13061" max="13061" width="12.5703125" customWidth="1"/>
    <col min="13062" max="13062" width="20.5703125" customWidth="1"/>
    <col min="13063" max="13063" width="62.42578125" customWidth="1"/>
    <col min="13064" max="13065" width="10.140625" customWidth="1"/>
    <col min="13066" max="13066" width="13.85546875" bestFit="1" customWidth="1"/>
    <col min="13067" max="13312" width="10.140625" customWidth="1"/>
    <col min="13313" max="13313" width="0.140625" customWidth="1"/>
    <col min="13314" max="13314" width="0" hidden="1" customWidth="1"/>
    <col min="13315" max="13315" width="6.140625" customWidth="1"/>
    <col min="13316" max="13316" width="53.140625" customWidth="1"/>
    <col min="13317" max="13317" width="12.5703125" customWidth="1"/>
    <col min="13318" max="13318" width="20.5703125" customWidth="1"/>
    <col min="13319" max="13319" width="62.42578125" customWidth="1"/>
    <col min="13320" max="13321" width="10.140625" customWidth="1"/>
    <col min="13322" max="13322" width="13.85546875" bestFit="1" customWidth="1"/>
    <col min="13323" max="13568" width="10.140625" customWidth="1"/>
    <col min="13569" max="13569" width="0.140625" customWidth="1"/>
    <col min="13570" max="13570" width="0" hidden="1" customWidth="1"/>
    <col min="13571" max="13571" width="6.140625" customWidth="1"/>
    <col min="13572" max="13572" width="53.140625" customWidth="1"/>
    <col min="13573" max="13573" width="12.5703125" customWidth="1"/>
    <col min="13574" max="13574" width="20.5703125" customWidth="1"/>
    <col min="13575" max="13575" width="62.42578125" customWidth="1"/>
    <col min="13576" max="13577" width="10.140625" customWidth="1"/>
    <col min="13578" max="13578" width="13.85546875" bestFit="1" customWidth="1"/>
    <col min="13579" max="13824" width="10.140625" customWidth="1"/>
    <col min="13825" max="13825" width="0.140625" customWidth="1"/>
    <col min="13826" max="13826" width="0" hidden="1" customWidth="1"/>
    <col min="13827" max="13827" width="6.140625" customWidth="1"/>
    <col min="13828" max="13828" width="53.140625" customWidth="1"/>
    <col min="13829" max="13829" width="12.5703125" customWidth="1"/>
    <col min="13830" max="13830" width="20.5703125" customWidth="1"/>
    <col min="13831" max="13831" width="62.42578125" customWidth="1"/>
    <col min="13832" max="13833" width="10.140625" customWidth="1"/>
    <col min="13834" max="13834" width="13.85546875" bestFit="1" customWidth="1"/>
    <col min="13835" max="14080" width="10.140625" customWidth="1"/>
    <col min="14081" max="14081" width="0.140625" customWidth="1"/>
    <col min="14082" max="14082" width="0" hidden="1" customWidth="1"/>
    <col min="14083" max="14083" width="6.140625" customWidth="1"/>
    <col min="14084" max="14084" width="53.140625" customWidth="1"/>
    <col min="14085" max="14085" width="12.5703125" customWidth="1"/>
    <col min="14086" max="14086" width="20.5703125" customWidth="1"/>
    <col min="14087" max="14087" width="62.42578125" customWidth="1"/>
    <col min="14088" max="14089" width="10.140625" customWidth="1"/>
    <col min="14090" max="14090" width="13.85546875" bestFit="1" customWidth="1"/>
    <col min="14091" max="14336" width="10.140625" customWidth="1"/>
    <col min="14337" max="14337" width="0.140625" customWidth="1"/>
    <col min="14338" max="14338" width="0" hidden="1" customWidth="1"/>
    <col min="14339" max="14339" width="6.140625" customWidth="1"/>
    <col min="14340" max="14340" width="53.140625" customWidth="1"/>
    <col min="14341" max="14341" width="12.5703125" customWidth="1"/>
    <col min="14342" max="14342" width="20.5703125" customWidth="1"/>
    <col min="14343" max="14343" width="62.42578125" customWidth="1"/>
    <col min="14344" max="14345" width="10.140625" customWidth="1"/>
    <col min="14346" max="14346" width="13.85546875" bestFit="1" customWidth="1"/>
    <col min="14347" max="14592" width="10.140625" customWidth="1"/>
    <col min="14593" max="14593" width="0.140625" customWidth="1"/>
    <col min="14594" max="14594" width="0" hidden="1" customWidth="1"/>
    <col min="14595" max="14595" width="6.140625" customWidth="1"/>
    <col min="14596" max="14596" width="53.140625" customWidth="1"/>
    <col min="14597" max="14597" width="12.5703125" customWidth="1"/>
    <col min="14598" max="14598" width="20.5703125" customWidth="1"/>
    <col min="14599" max="14599" width="62.42578125" customWidth="1"/>
    <col min="14600" max="14601" width="10.140625" customWidth="1"/>
    <col min="14602" max="14602" width="13.85546875" bestFit="1" customWidth="1"/>
    <col min="14603" max="14848" width="10.140625" customWidth="1"/>
    <col min="14849" max="14849" width="0.140625" customWidth="1"/>
    <col min="14850" max="14850" width="0" hidden="1" customWidth="1"/>
    <col min="14851" max="14851" width="6.140625" customWidth="1"/>
    <col min="14852" max="14852" width="53.140625" customWidth="1"/>
    <col min="14853" max="14853" width="12.5703125" customWidth="1"/>
    <col min="14854" max="14854" width="20.5703125" customWidth="1"/>
    <col min="14855" max="14855" width="62.42578125" customWidth="1"/>
    <col min="14856" max="14857" width="10.140625" customWidth="1"/>
    <col min="14858" max="14858" width="13.85546875" bestFit="1" customWidth="1"/>
    <col min="14859" max="15104" width="10.140625" customWidth="1"/>
    <col min="15105" max="15105" width="0.140625" customWidth="1"/>
    <col min="15106" max="15106" width="0" hidden="1" customWidth="1"/>
    <col min="15107" max="15107" width="6.140625" customWidth="1"/>
    <col min="15108" max="15108" width="53.140625" customWidth="1"/>
    <col min="15109" max="15109" width="12.5703125" customWidth="1"/>
    <col min="15110" max="15110" width="20.5703125" customWidth="1"/>
    <col min="15111" max="15111" width="62.42578125" customWidth="1"/>
    <col min="15112" max="15113" width="10.140625" customWidth="1"/>
    <col min="15114" max="15114" width="13.85546875" bestFit="1" customWidth="1"/>
    <col min="15115" max="15360" width="10.140625" customWidth="1"/>
    <col min="15361" max="15361" width="0.140625" customWidth="1"/>
    <col min="15362" max="15362" width="0" hidden="1" customWidth="1"/>
    <col min="15363" max="15363" width="6.140625" customWidth="1"/>
    <col min="15364" max="15364" width="53.140625" customWidth="1"/>
    <col min="15365" max="15365" width="12.5703125" customWidth="1"/>
    <col min="15366" max="15366" width="20.5703125" customWidth="1"/>
    <col min="15367" max="15367" width="62.42578125" customWidth="1"/>
    <col min="15368" max="15369" width="10.140625" customWidth="1"/>
    <col min="15370" max="15370" width="13.85546875" bestFit="1" customWidth="1"/>
    <col min="15371" max="15616" width="10.140625" customWidth="1"/>
    <col min="15617" max="15617" width="0.140625" customWidth="1"/>
    <col min="15618" max="15618" width="0" hidden="1" customWidth="1"/>
    <col min="15619" max="15619" width="6.140625" customWidth="1"/>
    <col min="15620" max="15620" width="53.140625" customWidth="1"/>
    <col min="15621" max="15621" width="12.5703125" customWidth="1"/>
    <col min="15622" max="15622" width="20.5703125" customWidth="1"/>
    <col min="15623" max="15623" width="62.42578125" customWidth="1"/>
    <col min="15624" max="15625" width="10.140625" customWidth="1"/>
    <col min="15626" max="15626" width="13.85546875" bestFit="1" customWidth="1"/>
    <col min="15627" max="15872" width="10.140625" customWidth="1"/>
    <col min="15873" max="15873" width="0.140625" customWidth="1"/>
    <col min="15874" max="15874" width="0" hidden="1" customWidth="1"/>
    <col min="15875" max="15875" width="6.140625" customWidth="1"/>
    <col min="15876" max="15876" width="53.140625" customWidth="1"/>
    <col min="15877" max="15877" width="12.5703125" customWidth="1"/>
    <col min="15878" max="15878" width="20.5703125" customWidth="1"/>
    <col min="15879" max="15879" width="62.42578125" customWidth="1"/>
    <col min="15880" max="15881" width="10.140625" customWidth="1"/>
    <col min="15882" max="15882" width="13.85546875" bestFit="1" customWidth="1"/>
    <col min="15883" max="16128" width="10.140625" customWidth="1"/>
    <col min="16129" max="16129" width="0.140625" customWidth="1"/>
    <col min="16130" max="16130" width="0" hidden="1" customWidth="1"/>
    <col min="16131" max="16131" width="6.140625" customWidth="1"/>
    <col min="16132" max="16132" width="53.140625" customWidth="1"/>
    <col min="16133" max="16133" width="12.5703125" customWidth="1"/>
    <col min="16134" max="16134" width="20.5703125" customWidth="1"/>
    <col min="16135" max="16135" width="62.42578125" customWidth="1"/>
    <col min="16136" max="16137" width="10.140625" customWidth="1"/>
    <col min="16138" max="16138" width="13.85546875" bestFit="1" customWidth="1"/>
    <col min="16139" max="16384" width="10.140625" customWidth="1"/>
  </cols>
  <sheetData>
    <row r="1" spans="3:26" ht="15.75" x14ac:dyDescent="0.25">
      <c r="C1" s="272" t="s">
        <v>365</v>
      </c>
      <c r="D1" s="272"/>
      <c r="E1" s="272"/>
      <c r="F1" s="272"/>
      <c r="G1" s="272"/>
    </row>
    <row r="2" spans="3:26" ht="16.5" x14ac:dyDescent="0.25">
      <c r="C2" s="273" t="s">
        <v>442</v>
      </c>
      <c r="D2" s="273"/>
      <c r="E2" s="273"/>
      <c r="F2" s="273"/>
      <c r="G2" s="273"/>
    </row>
    <row r="3" spans="3:26" ht="15" customHeight="1" x14ac:dyDescent="0.25">
      <c r="C3" s="274"/>
      <c r="D3" s="274"/>
      <c r="E3" s="274"/>
      <c r="F3" s="274"/>
      <c r="G3" s="274"/>
      <c r="H3" s="103"/>
      <c r="I3" s="103"/>
      <c r="J3" s="103"/>
      <c r="K3" s="103"/>
      <c r="L3" s="103"/>
      <c r="M3" s="103"/>
      <c r="N3" s="103"/>
      <c r="O3" s="103"/>
      <c r="P3" s="103"/>
      <c r="Q3" s="103"/>
      <c r="R3" s="103"/>
      <c r="S3" s="103"/>
      <c r="T3" s="103"/>
      <c r="U3" s="103"/>
      <c r="V3" s="103"/>
      <c r="W3" s="103"/>
      <c r="X3" s="103"/>
      <c r="Y3" s="103"/>
      <c r="Z3" s="103"/>
    </row>
    <row r="4" spans="3:26" ht="15.75" x14ac:dyDescent="0.25">
      <c r="C4" s="104"/>
      <c r="D4" s="105"/>
      <c r="E4" s="275" t="s">
        <v>256</v>
      </c>
      <c r="F4" s="275"/>
      <c r="G4" s="275"/>
    </row>
    <row r="5" spans="3:26" ht="47.25" x14ac:dyDescent="0.25">
      <c r="C5" s="106" t="s">
        <v>34</v>
      </c>
      <c r="D5" s="106" t="s">
        <v>257</v>
      </c>
      <c r="E5" s="106" t="s">
        <v>258</v>
      </c>
      <c r="F5" s="106" t="s">
        <v>259</v>
      </c>
      <c r="G5" s="107" t="s">
        <v>3</v>
      </c>
    </row>
    <row r="6" spans="3:26" ht="15.75" x14ac:dyDescent="0.25">
      <c r="C6" s="108" t="s">
        <v>260</v>
      </c>
      <c r="D6" s="108" t="s">
        <v>261</v>
      </c>
      <c r="E6" s="108" t="s">
        <v>262</v>
      </c>
      <c r="F6" s="108" t="s">
        <v>263</v>
      </c>
      <c r="G6" s="109" t="s">
        <v>264</v>
      </c>
    </row>
    <row r="7" spans="3:26" ht="15.75" x14ac:dyDescent="0.25">
      <c r="C7" s="110"/>
      <c r="D7" s="110" t="s">
        <v>265</v>
      </c>
      <c r="E7" s="111">
        <f>E8+E24</f>
        <v>2420709</v>
      </c>
      <c r="F7" s="111">
        <f>F8+F24</f>
        <v>929050.36</v>
      </c>
      <c r="G7" s="112"/>
    </row>
    <row r="8" spans="3:26" ht="15.75" x14ac:dyDescent="0.25">
      <c r="C8" s="113" t="s">
        <v>266</v>
      </c>
      <c r="D8" s="114" t="s">
        <v>267</v>
      </c>
      <c r="E8" s="115">
        <f>E9+E16</f>
        <v>2295709</v>
      </c>
      <c r="F8" s="115">
        <f>F9+F16</f>
        <v>833115</v>
      </c>
      <c r="G8" s="116"/>
    </row>
    <row r="9" spans="3:26" ht="31.5" x14ac:dyDescent="0.25">
      <c r="C9" s="113">
        <v>1</v>
      </c>
      <c r="D9" s="114" t="s">
        <v>268</v>
      </c>
      <c r="E9" s="115">
        <f>E10+E13</f>
        <v>1165304</v>
      </c>
      <c r="F9" s="117">
        <f>F10+F13</f>
        <v>530003</v>
      </c>
      <c r="G9" s="118"/>
    </row>
    <row r="10" spans="3:26" ht="15.75" x14ac:dyDescent="0.25">
      <c r="C10" s="119"/>
      <c r="D10" s="120" t="s">
        <v>269</v>
      </c>
      <c r="E10" s="121">
        <f>E11+E12</f>
        <v>231600</v>
      </c>
      <c r="F10" s="122">
        <f>F11+F12</f>
        <v>158180</v>
      </c>
      <c r="G10" s="123" t="s">
        <v>270</v>
      </c>
      <c r="J10" s="124"/>
    </row>
    <row r="11" spans="3:26" ht="15.75" x14ac:dyDescent="0.25">
      <c r="C11" s="119"/>
      <c r="D11" s="125" t="s">
        <v>271</v>
      </c>
      <c r="E11" s="126">
        <v>180000</v>
      </c>
      <c r="F11" s="126">
        <v>125090</v>
      </c>
      <c r="G11" s="127"/>
      <c r="J11" s="124"/>
    </row>
    <row r="12" spans="3:26" ht="15.75" x14ac:dyDescent="0.25">
      <c r="C12" s="119"/>
      <c r="D12" s="125" t="s">
        <v>272</v>
      </c>
      <c r="E12" s="126">
        <v>51600</v>
      </c>
      <c r="F12" s="126">
        <v>33090</v>
      </c>
      <c r="G12" s="127"/>
      <c r="J12" s="128"/>
    </row>
    <row r="13" spans="3:26" ht="15.75" x14ac:dyDescent="0.25">
      <c r="C13" s="113"/>
      <c r="D13" s="120" t="s">
        <v>273</v>
      </c>
      <c r="E13" s="129">
        <f>E14+E15</f>
        <v>933704</v>
      </c>
      <c r="F13" s="130">
        <f>F14+F15</f>
        <v>371823</v>
      </c>
      <c r="G13" s="131"/>
      <c r="J13" s="128"/>
    </row>
    <row r="14" spans="3:26" ht="15.75" x14ac:dyDescent="0.25">
      <c r="C14" s="119"/>
      <c r="D14" s="125" t="s">
        <v>274</v>
      </c>
      <c r="E14" s="126">
        <v>543070</v>
      </c>
      <c r="F14" s="126">
        <v>360070</v>
      </c>
      <c r="G14" s="276" t="s">
        <v>275</v>
      </c>
    </row>
    <row r="15" spans="3:26" ht="15.75" x14ac:dyDescent="0.25">
      <c r="C15" s="119"/>
      <c r="D15" s="125" t="s">
        <v>276</v>
      </c>
      <c r="E15" s="126">
        <v>390634</v>
      </c>
      <c r="F15" s="126">
        <f>11753</f>
        <v>11753</v>
      </c>
      <c r="G15" s="277"/>
    </row>
    <row r="16" spans="3:26" ht="47.25" x14ac:dyDescent="0.25">
      <c r="C16" s="132">
        <v>2</v>
      </c>
      <c r="D16" s="133" t="s">
        <v>277</v>
      </c>
      <c r="E16" s="134">
        <f>SUM(E17:E23)</f>
        <v>1130405</v>
      </c>
      <c r="F16" s="134">
        <f>SUM(F17:F22)</f>
        <v>303112</v>
      </c>
      <c r="G16" s="135"/>
    </row>
    <row r="17" spans="3:9" ht="15.75" x14ac:dyDescent="0.25">
      <c r="C17" s="119"/>
      <c r="D17" s="125" t="s">
        <v>278</v>
      </c>
      <c r="E17" s="126">
        <v>215162</v>
      </c>
      <c r="F17" s="126">
        <v>26913</v>
      </c>
      <c r="G17" s="270" t="s">
        <v>279</v>
      </c>
    </row>
    <row r="18" spans="3:9" ht="15.75" x14ac:dyDescent="0.25">
      <c r="C18" s="119"/>
      <c r="D18" s="125" t="s">
        <v>280</v>
      </c>
      <c r="E18" s="136">
        <v>195279</v>
      </c>
      <c r="F18" s="136">
        <v>27562</v>
      </c>
      <c r="G18" s="271"/>
      <c r="I18" s="124"/>
    </row>
    <row r="19" spans="3:9" ht="15.75" x14ac:dyDescent="0.25">
      <c r="C19" s="119"/>
      <c r="D19" s="137" t="s">
        <v>281</v>
      </c>
      <c r="E19" s="138">
        <v>545200</v>
      </c>
      <c r="F19" s="138">
        <v>112868</v>
      </c>
      <c r="G19" s="139"/>
    </row>
    <row r="20" spans="3:9" ht="15.75" x14ac:dyDescent="0.25">
      <c r="C20" s="119"/>
      <c r="D20" s="137" t="s">
        <v>282</v>
      </c>
      <c r="E20" s="138">
        <v>150000</v>
      </c>
      <c r="F20" s="138">
        <v>72400</v>
      </c>
      <c r="G20" s="281" t="s">
        <v>283</v>
      </c>
    </row>
    <row r="21" spans="3:9" ht="15.75" x14ac:dyDescent="0.25">
      <c r="C21" s="119"/>
      <c r="D21" s="137" t="s">
        <v>284</v>
      </c>
      <c r="E21" s="138">
        <v>24764</v>
      </c>
      <c r="F21" s="138">
        <v>10650</v>
      </c>
      <c r="G21" s="282"/>
    </row>
    <row r="22" spans="3:9" ht="31.5" x14ac:dyDescent="0.25">
      <c r="C22" s="283"/>
      <c r="D22" s="285" t="s">
        <v>285</v>
      </c>
      <c r="E22" s="287"/>
      <c r="F22" s="287">
        <v>52719</v>
      </c>
      <c r="G22" s="140" t="s">
        <v>286</v>
      </c>
      <c r="I22" s="124"/>
    </row>
    <row r="23" spans="3:9" ht="63" x14ac:dyDescent="0.25">
      <c r="C23" s="284"/>
      <c r="D23" s="286"/>
      <c r="E23" s="288"/>
      <c r="F23" s="288"/>
      <c r="G23" s="141" t="s">
        <v>287</v>
      </c>
    </row>
    <row r="24" spans="3:9" ht="31.5" x14ac:dyDescent="0.25">
      <c r="C24" s="113" t="s">
        <v>288</v>
      </c>
      <c r="D24" s="142" t="s">
        <v>290</v>
      </c>
      <c r="E24" s="115">
        <v>125000</v>
      </c>
      <c r="F24" s="115">
        <f>F25+F27+F29+F30+F32+F34+F36</f>
        <v>95935.360000000001</v>
      </c>
      <c r="G24" s="95" t="s">
        <v>291</v>
      </c>
    </row>
    <row r="25" spans="3:9" ht="15.75" x14ac:dyDescent="0.25">
      <c r="C25" s="143">
        <v>1</v>
      </c>
      <c r="D25" s="144" t="s">
        <v>292</v>
      </c>
      <c r="E25" s="145"/>
      <c r="F25" s="146">
        <v>32565</v>
      </c>
      <c r="G25" s="147"/>
    </row>
    <row r="26" spans="3:9" ht="15.75" x14ac:dyDescent="0.25">
      <c r="C26" s="278">
        <v>2</v>
      </c>
      <c r="D26" s="148" t="s">
        <v>293</v>
      </c>
      <c r="E26" s="136"/>
      <c r="F26" s="136">
        <v>19364</v>
      </c>
      <c r="G26" s="147"/>
    </row>
    <row r="27" spans="3:9" ht="15.75" x14ac:dyDescent="0.25">
      <c r="C27" s="278"/>
      <c r="D27" s="144" t="s">
        <v>294</v>
      </c>
      <c r="E27" s="145"/>
      <c r="F27" s="145">
        <v>4930.3600000000006</v>
      </c>
      <c r="G27" s="147"/>
    </row>
    <row r="28" spans="3:9" ht="18.75" x14ac:dyDescent="0.25">
      <c r="C28" s="278">
        <v>3</v>
      </c>
      <c r="D28" s="148" t="s">
        <v>295</v>
      </c>
      <c r="E28" s="136"/>
      <c r="F28" s="136">
        <v>272580</v>
      </c>
      <c r="G28" s="147"/>
    </row>
    <row r="29" spans="3:9" ht="15.75" x14ac:dyDescent="0.25">
      <c r="C29" s="278"/>
      <c r="D29" s="144" t="s">
        <v>294</v>
      </c>
      <c r="E29" s="145"/>
      <c r="F29" s="145">
        <v>23753</v>
      </c>
      <c r="G29" s="147"/>
    </row>
    <row r="30" spans="3:9" ht="15.75" x14ac:dyDescent="0.25">
      <c r="C30" s="143">
        <v>4</v>
      </c>
      <c r="D30" s="144" t="s">
        <v>296</v>
      </c>
      <c r="E30" s="145"/>
      <c r="F30" s="145">
        <v>1001</v>
      </c>
      <c r="G30" s="147"/>
    </row>
    <row r="31" spans="3:9" ht="15.75" x14ac:dyDescent="0.25">
      <c r="C31" s="279">
        <v>5</v>
      </c>
      <c r="D31" s="148" t="s">
        <v>297</v>
      </c>
      <c r="E31" s="147"/>
      <c r="F31" s="147">
        <v>150</v>
      </c>
      <c r="G31" s="147"/>
    </row>
    <row r="32" spans="3:9" ht="15.75" x14ac:dyDescent="0.25">
      <c r="C32" s="280"/>
      <c r="D32" s="144" t="s">
        <v>294</v>
      </c>
      <c r="E32" s="145"/>
      <c r="F32" s="145">
        <v>42</v>
      </c>
      <c r="G32" s="147"/>
    </row>
    <row r="33" spans="3:7" ht="47.25" x14ac:dyDescent="0.25">
      <c r="C33" s="279">
        <v>6</v>
      </c>
      <c r="D33" s="148" t="s">
        <v>298</v>
      </c>
      <c r="E33" s="147"/>
      <c r="F33" s="136">
        <v>32385</v>
      </c>
      <c r="G33" s="147"/>
    </row>
    <row r="34" spans="3:7" ht="15.75" x14ac:dyDescent="0.25">
      <c r="C34" s="280"/>
      <c r="D34" s="144" t="s">
        <v>294</v>
      </c>
      <c r="E34" s="145"/>
      <c r="F34" s="145">
        <v>24803</v>
      </c>
      <c r="G34" s="147"/>
    </row>
    <row r="35" spans="3:7" ht="47.25" x14ac:dyDescent="0.25">
      <c r="C35" s="279">
        <v>7</v>
      </c>
      <c r="D35" s="148" t="s">
        <v>299</v>
      </c>
      <c r="E35" s="136"/>
      <c r="F35" s="136">
        <v>41</v>
      </c>
      <c r="G35" s="147"/>
    </row>
    <row r="36" spans="3:7" ht="15.75" x14ac:dyDescent="0.25">
      <c r="C36" s="280"/>
      <c r="D36" s="144" t="s">
        <v>294</v>
      </c>
      <c r="E36" s="149"/>
      <c r="F36" s="149">
        <v>8841</v>
      </c>
      <c r="G36" s="131"/>
    </row>
  </sheetData>
  <mergeCells count="16">
    <mergeCell ref="C28:C29"/>
    <mergeCell ref="C31:C32"/>
    <mergeCell ref="C33:C34"/>
    <mergeCell ref="C35:C36"/>
    <mergeCell ref="G20:G21"/>
    <mergeCell ref="C22:C23"/>
    <mergeCell ref="D22:D23"/>
    <mergeCell ref="E22:E23"/>
    <mergeCell ref="F22:F23"/>
    <mergeCell ref="C26:C27"/>
    <mergeCell ref="G17:G18"/>
    <mergeCell ref="C1:G1"/>
    <mergeCell ref="C2:G2"/>
    <mergeCell ref="C3:G3"/>
    <mergeCell ref="E4:G4"/>
    <mergeCell ref="G14:G15"/>
  </mergeCells>
  <pageMargins left="0.35433070866141703" right="0.196850393700787" top="0.47244094488188998" bottom="0.39370078740157499" header="0.31496062992126" footer="0.196850393700787"/>
  <pageSetup paperSize="9"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topLeftCell="A49" workbookViewId="0">
      <selection activeCell="A5" sqref="A5:XFD5"/>
    </sheetView>
  </sheetViews>
  <sheetFormatPr defaultColWidth="8.85546875" defaultRowHeight="15" x14ac:dyDescent="0.25"/>
  <cols>
    <col min="1" max="1" width="9.140625" customWidth="1"/>
    <col min="2" max="2" width="28.28515625" bestFit="1" customWidth="1"/>
    <col min="3" max="3" width="15.42578125" bestFit="1" customWidth="1"/>
    <col min="4" max="4" width="19.140625" bestFit="1" customWidth="1"/>
    <col min="5" max="5" width="0.42578125" hidden="1" customWidth="1"/>
    <col min="257" max="257" width="9.140625" customWidth="1"/>
    <col min="258" max="258" width="33.140625" customWidth="1"/>
    <col min="259" max="259" width="18.85546875" customWidth="1"/>
    <col min="260" max="260" width="38.140625" customWidth="1"/>
    <col min="261" max="261" width="0" hidden="1" customWidth="1"/>
    <col min="513" max="513" width="9.140625" customWidth="1"/>
    <col min="514" max="514" width="33.140625" customWidth="1"/>
    <col min="515" max="515" width="18.85546875" customWidth="1"/>
    <col min="516" max="516" width="38.140625" customWidth="1"/>
    <col min="517" max="517" width="0" hidden="1" customWidth="1"/>
    <col min="769" max="769" width="9.140625" customWidth="1"/>
    <col min="770" max="770" width="33.140625" customWidth="1"/>
    <col min="771" max="771" width="18.85546875" customWidth="1"/>
    <col min="772" max="772" width="38.140625" customWidth="1"/>
    <col min="773" max="773" width="0" hidden="1" customWidth="1"/>
    <col min="1025" max="1025" width="9.140625" customWidth="1"/>
    <col min="1026" max="1026" width="33.140625" customWidth="1"/>
    <col min="1027" max="1027" width="18.85546875" customWidth="1"/>
    <col min="1028" max="1028" width="38.140625" customWidth="1"/>
    <col min="1029" max="1029" width="0" hidden="1" customWidth="1"/>
    <col min="1281" max="1281" width="9.140625" customWidth="1"/>
    <col min="1282" max="1282" width="33.140625" customWidth="1"/>
    <col min="1283" max="1283" width="18.85546875" customWidth="1"/>
    <col min="1284" max="1284" width="38.140625" customWidth="1"/>
    <col min="1285" max="1285" width="0" hidden="1" customWidth="1"/>
    <col min="1537" max="1537" width="9.140625" customWidth="1"/>
    <col min="1538" max="1538" width="33.140625" customWidth="1"/>
    <col min="1539" max="1539" width="18.85546875" customWidth="1"/>
    <col min="1540" max="1540" width="38.140625" customWidth="1"/>
    <col min="1541" max="1541" width="0" hidden="1" customWidth="1"/>
    <col min="1793" max="1793" width="9.140625" customWidth="1"/>
    <col min="1794" max="1794" width="33.140625" customWidth="1"/>
    <col min="1795" max="1795" width="18.85546875" customWidth="1"/>
    <col min="1796" max="1796" width="38.140625" customWidth="1"/>
    <col min="1797" max="1797" width="0" hidden="1" customWidth="1"/>
    <col min="2049" max="2049" width="9.140625" customWidth="1"/>
    <col min="2050" max="2050" width="33.140625" customWidth="1"/>
    <col min="2051" max="2051" width="18.85546875" customWidth="1"/>
    <col min="2052" max="2052" width="38.140625" customWidth="1"/>
    <col min="2053" max="2053" width="0" hidden="1" customWidth="1"/>
    <col min="2305" max="2305" width="9.140625" customWidth="1"/>
    <col min="2306" max="2306" width="33.140625" customWidth="1"/>
    <col min="2307" max="2307" width="18.85546875" customWidth="1"/>
    <col min="2308" max="2308" width="38.140625" customWidth="1"/>
    <col min="2309" max="2309" width="0" hidden="1" customWidth="1"/>
    <col min="2561" max="2561" width="9.140625" customWidth="1"/>
    <col min="2562" max="2562" width="33.140625" customWidth="1"/>
    <col min="2563" max="2563" width="18.85546875" customWidth="1"/>
    <col min="2564" max="2564" width="38.140625" customWidth="1"/>
    <col min="2565" max="2565" width="0" hidden="1" customWidth="1"/>
    <col min="2817" max="2817" width="9.140625" customWidth="1"/>
    <col min="2818" max="2818" width="33.140625" customWidth="1"/>
    <col min="2819" max="2819" width="18.85546875" customWidth="1"/>
    <col min="2820" max="2820" width="38.140625" customWidth="1"/>
    <col min="2821" max="2821" width="0" hidden="1" customWidth="1"/>
    <col min="3073" max="3073" width="9.140625" customWidth="1"/>
    <col min="3074" max="3074" width="33.140625" customWidth="1"/>
    <col min="3075" max="3075" width="18.85546875" customWidth="1"/>
    <col min="3076" max="3076" width="38.140625" customWidth="1"/>
    <col min="3077" max="3077" width="0" hidden="1" customWidth="1"/>
    <col min="3329" max="3329" width="9.140625" customWidth="1"/>
    <col min="3330" max="3330" width="33.140625" customWidth="1"/>
    <col min="3331" max="3331" width="18.85546875" customWidth="1"/>
    <col min="3332" max="3332" width="38.140625" customWidth="1"/>
    <col min="3333" max="3333" width="0" hidden="1" customWidth="1"/>
    <col min="3585" max="3585" width="9.140625" customWidth="1"/>
    <col min="3586" max="3586" width="33.140625" customWidth="1"/>
    <col min="3587" max="3587" width="18.85546875" customWidth="1"/>
    <col min="3588" max="3588" width="38.140625" customWidth="1"/>
    <col min="3589" max="3589" width="0" hidden="1" customWidth="1"/>
    <col min="3841" max="3841" width="9.140625" customWidth="1"/>
    <col min="3842" max="3842" width="33.140625" customWidth="1"/>
    <col min="3843" max="3843" width="18.85546875" customWidth="1"/>
    <col min="3844" max="3844" width="38.140625" customWidth="1"/>
    <col min="3845" max="3845" width="0" hidden="1" customWidth="1"/>
    <col min="4097" max="4097" width="9.140625" customWidth="1"/>
    <col min="4098" max="4098" width="33.140625" customWidth="1"/>
    <col min="4099" max="4099" width="18.85546875" customWidth="1"/>
    <col min="4100" max="4100" width="38.140625" customWidth="1"/>
    <col min="4101" max="4101" width="0" hidden="1" customWidth="1"/>
    <col min="4353" max="4353" width="9.140625" customWidth="1"/>
    <col min="4354" max="4354" width="33.140625" customWidth="1"/>
    <col min="4355" max="4355" width="18.85546875" customWidth="1"/>
    <col min="4356" max="4356" width="38.140625" customWidth="1"/>
    <col min="4357" max="4357" width="0" hidden="1" customWidth="1"/>
    <col min="4609" max="4609" width="9.140625" customWidth="1"/>
    <col min="4610" max="4610" width="33.140625" customWidth="1"/>
    <col min="4611" max="4611" width="18.85546875" customWidth="1"/>
    <col min="4612" max="4612" width="38.140625" customWidth="1"/>
    <col min="4613" max="4613" width="0" hidden="1" customWidth="1"/>
    <col min="4865" max="4865" width="9.140625" customWidth="1"/>
    <col min="4866" max="4866" width="33.140625" customWidth="1"/>
    <col min="4867" max="4867" width="18.85546875" customWidth="1"/>
    <col min="4868" max="4868" width="38.140625" customWidth="1"/>
    <col min="4869" max="4869" width="0" hidden="1" customWidth="1"/>
    <col min="5121" max="5121" width="9.140625" customWidth="1"/>
    <col min="5122" max="5122" width="33.140625" customWidth="1"/>
    <col min="5123" max="5123" width="18.85546875" customWidth="1"/>
    <col min="5124" max="5124" width="38.140625" customWidth="1"/>
    <col min="5125" max="5125" width="0" hidden="1" customWidth="1"/>
    <col min="5377" max="5377" width="9.140625" customWidth="1"/>
    <col min="5378" max="5378" width="33.140625" customWidth="1"/>
    <col min="5379" max="5379" width="18.85546875" customWidth="1"/>
    <col min="5380" max="5380" width="38.140625" customWidth="1"/>
    <col min="5381" max="5381" width="0" hidden="1" customWidth="1"/>
    <col min="5633" max="5633" width="9.140625" customWidth="1"/>
    <col min="5634" max="5634" width="33.140625" customWidth="1"/>
    <col min="5635" max="5635" width="18.85546875" customWidth="1"/>
    <col min="5636" max="5636" width="38.140625" customWidth="1"/>
    <col min="5637" max="5637" width="0" hidden="1" customWidth="1"/>
    <col min="5889" max="5889" width="9.140625" customWidth="1"/>
    <col min="5890" max="5890" width="33.140625" customWidth="1"/>
    <col min="5891" max="5891" width="18.85546875" customWidth="1"/>
    <col min="5892" max="5892" width="38.140625" customWidth="1"/>
    <col min="5893" max="5893" width="0" hidden="1" customWidth="1"/>
    <col min="6145" max="6145" width="9.140625" customWidth="1"/>
    <col min="6146" max="6146" width="33.140625" customWidth="1"/>
    <col min="6147" max="6147" width="18.85546875" customWidth="1"/>
    <col min="6148" max="6148" width="38.140625" customWidth="1"/>
    <col min="6149" max="6149" width="0" hidden="1" customWidth="1"/>
    <col min="6401" max="6401" width="9.140625" customWidth="1"/>
    <col min="6402" max="6402" width="33.140625" customWidth="1"/>
    <col min="6403" max="6403" width="18.85546875" customWidth="1"/>
    <col min="6404" max="6404" width="38.140625" customWidth="1"/>
    <col min="6405" max="6405" width="0" hidden="1" customWidth="1"/>
    <col min="6657" max="6657" width="9.140625" customWidth="1"/>
    <col min="6658" max="6658" width="33.140625" customWidth="1"/>
    <col min="6659" max="6659" width="18.85546875" customWidth="1"/>
    <col min="6660" max="6660" width="38.140625" customWidth="1"/>
    <col min="6661" max="6661" width="0" hidden="1" customWidth="1"/>
    <col min="6913" max="6913" width="9.140625" customWidth="1"/>
    <col min="6914" max="6914" width="33.140625" customWidth="1"/>
    <col min="6915" max="6915" width="18.85546875" customWidth="1"/>
    <col min="6916" max="6916" width="38.140625" customWidth="1"/>
    <col min="6917" max="6917" width="0" hidden="1" customWidth="1"/>
    <col min="7169" max="7169" width="9.140625" customWidth="1"/>
    <col min="7170" max="7170" width="33.140625" customWidth="1"/>
    <col min="7171" max="7171" width="18.85546875" customWidth="1"/>
    <col min="7172" max="7172" width="38.140625" customWidth="1"/>
    <col min="7173" max="7173" width="0" hidden="1" customWidth="1"/>
    <col min="7425" max="7425" width="9.140625" customWidth="1"/>
    <col min="7426" max="7426" width="33.140625" customWidth="1"/>
    <col min="7427" max="7427" width="18.85546875" customWidth="1"/>
    <col min="7428" max="7428" width="38.140625" customWidth="1"/>
    <col min="7429" max="7429" width="0" hidden="1" customWidth="1"/>
    <col min="7681" max="7681" width="9.140625" customWidth="1"/>
    <col min="7682" max="7682" width="33.140625" customWidth="1"/>
    <col min="7683" max="7683" width="18.85546875" customWidth="1"/>
    <col min="7684" max="7684" width="38.140625" customWidth="1"/>
    <col min="7685" max="7685" width="0" hidden="1" customWidth="1"/>
    <col min="7937" max="7937" width="9.140625" customWidth="1"/>
    <col min="7938" max="7938" width="33.140625" customWidth="1"/>
    <col min="7939" max="7939" width="18.85546875" customWidth="1"/>
    <col min="7940" max="7940" width="38.140625" customWidth="1"/>
    <col min="7941" max="7941" width="0" hidden="1" customWidth="1"/>
    <col min="8193" max="8193" width="9.140625" customWidth="1"/>
    <col min="8194" max="8194" width="33.140625" customWidth="1"/>
    <col min="8195" max="8195" width="18.85546875" customWidth="1"/>
    <col min="8196" max="8196" width="38.140625" customWidth="1"/>
    <col min="8197" max="8197" width="0" hidden="1" customWidth="1"/>
    <col min="8449" max="8449" width="9.140625" customWidth="1"/>
    <col min="8450" max="8450" width="33.140625" customWidth="1"/>
    <col min="8451" max="8451" width="18.85546875" customWidth="1"/>
    <col min="8452" max="8452" width="38.140625" customWidth="1"/>
    <col min="8453" max="8453" width="0" hidden="1" customWidth="1"/>
    <col min="8705" max="8705" width="9.140625" customWidth="1"/>
    <col min="8706" max="8706" width="33.140625" customWidth="1"/>
    <col min="8707" max="8707" width="18.85546875" customWidth="1"/>
    <col min="8708" max="8708" width="38.140625" customWidth="1"/>
    <col min="8709" max="8709" width="0" hidden="1" customWidth="1"/>
    <col min="8961" max="8961" width="9.140625" customWidth="1"/>
    <col min="8962" max="8962" width="33.140625" customWidth="1"/>
    <col min="8963" max="8963" width="18.85546875" customWidth="1"/>
    <col min="8964" max="8964" width="38.140625" customWidth="1"/>
    <col min="8965" max="8965" width="0" hidden="1" customWidth="1"/>
    <col min="9217" max="9217" width="9.140625" customWidth="1"/>
    <col min="9218" max="9218" width="33.140625" customWidth="1"/>
    <col min="9219" max="9219" width="18.85546875" customWidth="1"/>
    <col min="9220" max="9220" width="38.140625" customWidth="1"/>
    <col min="9221" max="9221" width="0" hidden="1" customWidth="1"/>
    <col min="9473" max="9473" width="9.140625" customWidth="1"/>
    <col min="9474" max="9474" width="33.140625" customWidth="1"/>
    <col min="9475" max="9475" width="18.85546875" customWidth="1"/>
    <col min="9476" max="9476" width="38.140625" customWidth="1"/>
    <col min="9477" max="9477" width="0" hidden="1" customWidth="1"/>
    <col min="9729" max="9729" width="9.140625" customWidth="1"/>
    <col min="9730" max="9730" width="33.140625" customWidth="1"/>
    <col min="9731" max="9731" width="18.85546875" customWidth="1"/>
    <col min="9732" max="9732" width="38.140625" customWidth="1"/>
    <col min="9733" max="9733" width="0" hidden="1" customWidth="1"/>
    <col min="9985" max="9985" width="9.140625" customWidth="1"/>
    <col min="9986" max="9986" width="33.140625" customWidth="1"/>
    <col min="9987" max="9987" width="18.85546875" customWidth="1"/>
    <col min="9988" max="9988" width="38.140625" customWidth="1"/>
    <col min="9989" max="9989" width="0" hidden="1" customWidth="1"/>
    <col min="10241" max="10241" width="9.140625" customWidth="1"/>
    <col min="10242" max="10242" width="33.140625" customWidth="1"/>
    <col min="10243" max="10243" width="18.85546875" customWidth="1"/>
    <col min="10244" max="10244" width="38.140625" customWidth="1"/>
    <col min="10245" max="10245" width="0" hidden="1" customWidth="1"/>
    <col min="10497" max="10497" width="9.140625" customWidth="1"/>
    <col min="10498" max="10498" width="33.140625" customWidth="1"/>
    <col min="10499" max="10499" width="18.85546875" customWidth="1"/>
    <col min="10500" max="10500" width="38.140625" customWidth="1"/>
    <col min="10501" max="10501" width="0" hidden="1" customWidth="1"/>
    <col min="10753" max="10753" width="9.140625" customWidth="1"/>
    <col min="10754" max="10754" width="33.140625" customWidth="1"/>
    <col min="10755" max="10755" width="18.85546875" customWidth="1"/>
    <col min="10756" max="10756" width="38.140625" customWidth="1"/>
    <col min="10757" max="10757" width="0" hidden="1" customWidth="1"/>
    <col min="11009" max="11009" width="9.140625" customWidth="1"/>
    <col min="11010" max="11010" width="33.140625" customWidth="1"/>
    <col min="11011" max="11011" width="18.85546875" customWidth="1"/>
    <col min="11012" max="11012" width="38.140625" customWidth="1"/>
    <col min="11013" max="11013" width="0" hidden="1" customWidth="1"/>
    <col min="11265" max="11265" width="9.140625" customWidth="1"/>
    <col min="11266" max="11266" width="33.140625" customWidth="1"/>
    <col min="11267" max="11267" width="18.85546875" customWidth="1"/>
    <col min="11268" max="11268" width="38.140625" customWidth="1"/>
    <col min="11269" max="11269" width="0" hidden="1" customWidth="1"/>
    <col min="11521" max="11521" width="9.140625" customWidth="1"/>
    <col min="11522" max="11522" width="33.140625" customWidth="1"/>
    <col min="11523" max="11523" width="18.85546875" customWidth="1"/>
    <col min="11524" max="11524" width="38.140625" customWidth="1"/>
    <col min="11525" max="11525" width="0" hidden="1" customWidth="1"/>
    <col min="11777" max="11777" width="9.140625" customWidth="1"/>
    <col min="11778" max="11778" width="33.140625" customWidth="1"/>
    <col min="11779" max="11779" width="18.85546875" customWidth="1"/>
    <col min="11780" max="11780" width="38.140625" customWidth="1"/>
    <col min="11781" max="11781" width="0" hidden="1" customWidth="1"/>
    <col min="12033" max="12033" width="9.140625" customWidth="1"/>
    <col min="12034" max="12034" width="33.140625" customWidth="1"/>
    <col min="12035" max="12035" width="18.85546875" customWidth="1"/>
    <col min="12036" max="12036" width="38.140625" customWidth="1"/>
    <col min="12037" max="12037" width="0" hidden="1" customWidth="1"/>
    <col min="12289" max="12289" width="9.140625" customWidth="1"/>
    <col min="12290" max="12290" width="33.140625" customWidth="1"/>
    <col min="12291" max="12291" width="18.85546875" customWidth="1"/>
    <col min="12292" max="12292" width="38.140625" customWidth="1"/>
    <col min="12293" max="12293" width="0" hidden="1" customWidth="1"/>
    <col min="12545" max="12545" width="9.140625" customWidth="1"/>
    <col min="12546" max="12546" width="33.140625" customWidth="1"/>
    <col min="12547" max="12547" width="18.85546875" customWidth="1"/>
    <col min="12548" max="12548" width="38.140625" customWidth="1"/>
    <col min="12549" max="12549" width="0" hidden="1" customWidth="1"/>
    <col min="12801" max="12801" width="9.140625" customWidth="1"/>
    <col min="12802" max="12802" width="33.140625" customWidth="1"/>
    <col min="12803" max="12803" width="18.85546875" customWidth="1"/>
    <col min="12804" max="12804" width="38.140625" customWidth="1"/>
    <col min="12805" max="12805" width="0" hidden="1" customWidth="1"/>
    <col min="13057" max="13057" width="9.140625" customWidth="1"/>
    <col min="13058" max="13058" width="33.140625" customWidth="1"/>
    <col min="13059" max="13059" width="18.85546875" customWidth="1"/>
    <col min="13060" max="13060" width="38.140625" customWidth="1"/>
    <col min="13061" max="13061" width="0" hidden="1" customWidth="1"/>
    <col min="13313" max="13313" width="9.140625" customWidth="1"/>
    <col min="13314" max="13314" width="33.140625" customWidth="1"/>
    <col min="13315" max="13315" width="18.85546875" customWidth="1"/>
    <col min="13316" max="13316" width="38.140625" customWidth="1"/>
    <col min="13317" max="13317" width="0" hidden="1" customWidth="1"/>
    <col min="13569" max="13569" width="9.140625" customWidth="1"/>
    <col min="13570" max="13570" width="33.140625" customWidth="1"/>
    <col min="13571" max="13571" width="18.85546875" customWidth="1"/>
    <col min="13572" max="13572" width="38.140625" customWidth="1"/>
    <col min="13573" max="13573" width="0" hidden="1" customWidth="1"/>
    <col min="13825" max="13825" width="9.140625" customWidth="1"/>
    <col min="13826" max="13826" width="33.140625" customWidth="1"/>
    <col min="13827" max="13827" width="18.85546875" customWidth="1"/>
    <col min="13828" max="13828" width="38.140625" customWidth="1"/>
    <col min="13829" max="13829" width="0" hidden="1" customWidth="1"/>
    <col min="14081" max="14081" width="9.140625" customWidth="1"/>
    <col min="14082" max="14082" width="33.140625" customWidth="1"/>
    <col min="14083" max="14083" width="18.85546875" customWidth="1"/>
    <col min="14084" max="14084" width="38.140625" customWidth="1"/>
    <col min="14085" max="14085" width="0" hidden="1" customWidth="1"/>
    <col min="14337" max="14337" width="9.140625" customWidth="1"/>
    <col min="14338" max="14338" width="33.140625" customWidth="1"/>
    <col min="14339" max="14339" width="18.85546875" customWidth="1"/>
    <col min="14340" max="14340" width="38.140625" customWidth="1"/>
    <col min="14341" max="14341" width="0" hidden="1" customWidth="1"/>
    <col min="14593" max="14593" width="9.140625" customWidth="1"/>
    <col min="14594" max="14594" width="33.140625" customWidth="1"/>
    <col min="14595" max="14595" width="18.85546875" customWidth="1"/>
    <col min="14596" max="14596" width="38.140625" customWidth="1"/>
    <col min="14597" max="14597" width="0" hidden="1" customWidth="1"/>
    <col min="14849" max="14849" width="9.140625" customWidth="1"/>
    <col min="14850" max="14850" width="33.140625" customWidth="1"/>
    <col min="14851" max="14851" width="18.85546875" customWidth="1"/>
    <col min="14852" max="14852" width="38.140625" customWidth="1"/>
    <col min="14853" max="14853" width="0" hidden="1" customWidth="1"/>
    <col min="15105" max="15105" width="9.140625" customWidth="1"/>
    <col min="15106" max="15106" width="33.140625" customWidth="1"/>
    <col min="15107" max="15107" width="18.85546875" customWidth="1"/>
    <col min="15108" max="15108" width="38.140625" customWidth="1"/>
    <col min="15109" max="15109" width="0" hidden="1" customWidth="1"/>
    <col min="15361" max="15361" width="9.140625" customWidth="1"/>
    <col min="15362" max="15362" width="33.140625" customWidth="1"/>
    <col min="15363" max="15363" width="18.85546875" customWidth="1"/>
    <col min="15364" max="15364" width="38.140625" customWidth="1"/>
    <col min="15365" max="15365" width="0" hidden="1" customWidth="1"/>
    <col min="15617" max="15617" width="9.140625" customWidth="1"/>
    <col min="15618" max="15618" width="33.140625" customWidth="1"/>
    <col min="15619" max="15619" width="18.85546875" customWidth="1"/>
    <col min="15620" max="15620" width="38.140625" customWidth="1"/>
    <col min="15621" max="15621" width="0" hidden="1" customWidth="1"/>
    <col min="15873" max="15873" width="9.140625" customWidth="1"/>
    <col min="15874" max="15874" width="33.140625" customWidth="1"/>
    <col min="15875" max="15875" width="18.85546875" customWidth="1"/>
    <col min="15876" max="15876" width="38.140625" customWidth="1"/>
    <col min="15877" max="15877" width="0" hidden="1" customWidth="1"/>
    <col min="16129" max="16129" width="9.140625" customWidth="1"/>
    <col min="16130" max="16130" width="33.140625" customWidth="1"/>
    <col min="16131" max="16131" width="18.85546875" customWidth="1"/>
    <col min="16132" max="16132" width="38.140625" customWidth="1"/>
    <col min="16133" max="16133" width="0" hidden="1" customWidth="1"/>
  </cols>
  <sheetData>
    <row r="1" spans="1:5" ht="15.75" x14ac:dyDescent="0.25">
      <c r="C1" s="199" t="s">
        <v>443</v>
      </c>
    </row>
    <row r="2" spans="1:5" s="214" customFormat="1" ht="18.75" x14ac:dyDescent="0.3">
      <c r="A2" s="289" t="s">
        <v>300</v>
      </c>
      <c r="B2" s="289"/>
      <c r="C2" s="289"/>
      <c r="D2" s="289"/>
      <c r="E2" s="289"/>
    </row>
    <row r="3" spans="1:5" s="214" customFormat="1" ht="18.75" x14ac:dyDescent="0.3">
      <c r="A3" s="290"/>
      <c r="B3" s="290"/>
      <c r="C3" s="290"/>
      <c r="D3" s="290"/>
      <c r="E3" s="164"/>
    </row>
    <row r="4" spans="1:5" s="214" customFormat="1" ht="18.75" x14ac:dyDescent="0.3">
      <c r="A4" s="200"/>
      <c r="B4" s="200"/>
      <c r="C4" s="200"/>
      <c r="D4" s="200"/>
      <c r="E4" s="164"/>
    </row>
    <row r="5" spans="1:5" s="214" customFormat="1" ht="18.75" x14ac:dyDescent="0.3">
      <c r="A5" s="212" t="s">
        <v>195</v>
      </c>
      <c r="B5" s="212" t="s">
        <v>302</v>
      </c>
      <c r="C5" s="212" t="s">
        <v>374</v>
      </c>
      <c r="D5" s="212" t="s">
        <v>3</v>
      </c>
      <c r="E5" s="164"/>
    </row>
    <row r="6" spans="1:5" ht="15.75" x14ac:dyDescent="0.25">
      <c r="A6" s="158" t="s">
        <v>266</v>
      </c>
      <c r="B6" s="159" t="s">
        <v>308</v>
      </c>
      <c r="C6" s="159"/>
      <c r="D6" s="159"/>
    </row>
    <row r="7" spans="1:5" ht="15.75" x14ac:dyDescent="0.25">
      <c r="A7" s="160">
        <v>1</v>
      </c>
      <c r="B7" s="161" t="s">
        <v>375</v>
      </c>
      <c r="C7" s="160">
        <v>2017</v>
      </c>
      <c r="D7" s="160" t="s">
        <v>376</v>
      </c>
    </row>
    <row r="8" spans="1:5" s="213" customFormat="1" ht="15.75" x14ac:dyDescent="0.25">
      <c r="A8" s="160">
        <v>2</v>
      </c>
      <c r="B8" s="161" t="s">
        <v>377</v>
      </c>
      <c r="C8" s="160">
        <v>2018</v>
      </c>
      <c r="D8" s="160" t="s">
        <v>376</v>
      </c>
    </row>
    <row r="9" spans="1:5" s="213" customFormat="1" ht="15.75" x14ac:dyDescent="0.25">
      <c r="A9" s="160">
        <v>3</v>
      </c>
      <c r="B9" s="161" t="s">
        <v>378</v>
      </c>
      <c r="C9" s="160">
        <v>2019</v>
      </c>
      <c r="D9" s="160" t="s">
        <v>379</v>
      </c>
    </row>
    <row r="10" spans="1:5" s="213" customFormat="1" ht="15.75" x14ac:dyDescent="0.25">
      <c r="A10" s="160">
        <v>4</v>
      </c>
      <c r="B10" s="161" t="s">
        <v>309</v>
      </c>
      <c r="C10" s="160">
        <v>2020</v>
      </c>
      <c r="D10" s="160" t="s">
        <v>379</v>
      </c>
    </row>
    <row r="11" spans="1:5" ht="15.75" x14ac:dyDescent="0.25">
      <c r="A11" s="160">
        <v>5</v>
      </c>
      <c r="B11" s="161" t="s">
        <v>310</v>
      </c>
      <c r="C11" s="160">
        <v>2021</v>
      </c>
      <c r="D11" s="160"/>
    </row>
    <row r="12" spans="1:5" s="213" customFormat="1" ht="15.75" x14ac:dyDescent="0.25">
      <c r="A12" s="160">
        <v>6</v>
      </c>
      <c r="B12" s="161" t="s">
        <v>311</v>
      </c>
      <c r="C12" s="160">
        <v>2021</v>
      </c>
      <c r="D12" s="160"/>
    </row>
    <row r="13" spans="1:5" s="213" customFormat="1" ht="15.75" x14ac:dyDescent="0.25">
      <c r="A13" s="158" t="s">
        <v>288</v>
      </c>
      <c r="B13" s="159" t="s">
        <v>312</v>
      </c>
      <c r="C13" s="158"/>
      <c r="D13" s="158"/>
    </row>
    <row r="14" spans="1:5" s="213" customFormat="1" ht="15.75" x14ac:dyDescent="0.25">
      <c r="A14" s="160">
        <v>7</v>
      </c>
      <c r="B14" s="161" t="s">
        <v>380</v>
      </c>
      <c r="C14" s="160">
        <v>2015</v>
      </c>
      <c r="D14" s="160" t="s">
        <v>376</v>
      </c>
    </row>
    <row r="15" spans="1:5" ht="15.75" x14ac:dyDescent="0.25">
      <c r="A15" s="160">
        <v>8</v>
      </c>
      <c r="B15" s="161" t="s">
        <v>381</v>
      </c>
      <c r="C15" s="160">
        <v>2015</v>
      </c>
      <c r="D15" s="160" t="s">
        <v>376</v>
      </c>
    </row>
    <row r="16" spans="1:5" s="213" customFormat="1" ht="15.75" x14ac:dyDescent="0.25">
      <c r="A16" s="160">
        <v>9</v>
      </c>
      <c r="B16" s="161" t="s">
        <v>382</v>
      </c>
      <c r="C16" s="160">
        <v>2019</v>
      </c>
      <c r="D16" s="160" t="s">
        <v>379</v>
      </c>
    </row>
    <row r="17" spans="1:4" s="213" customFormat="1" ht="15.75" x14ac:dyDescent="0.25">
      <c r="A17" s="160">
        <v>10</v>
      </c>
      <c r="B17" s="161" t="s">
        <v>383</v>
      </c>
      <c r="C17" s="160">
        <v>2020</v>
      </c>
      <c r="D17" s="160" t="s">
        <v>379</v>
      </c>
    </row>
    <row r="18" spans="1:4" s="213" customFormat="1" ht="15.75" x14ac:dyDescent="0.25">
      <c r="A18" s="160">
        <v>11</v>
      </c>
      <c r="B18" s="161" t="s">
        <v>384</v>
      </c>
      <c r="C18" s="160">
        <v>2020</v>
      </c>
      <c r="D18" s="160" t="s">
        <v>379</v>
      </c>
    </row>
    <row r="19" spans="1:4" s="213" customFormat="1" ht="15.75" x14ac:dyDescent="0.25">
      <c r="A19" s="160">
        <v>12</v>
      </c>
      <c r="B19" s="161" t="s">
        <v>385</v>
      </c>
      <c r="C19" s="160">
        <v>2020</v>
      </c>
      <c r="D19" s="160" t="s">
        <v>386</v>
      </c>
    </row>
    <row r="20" spans="1:4" ht="15.75" x14ac:dyDescent="0.25">
      <c r="A20" s="158" t="s">
        <v>289</v>
      </c>
      <c r="B20" s="159" t="s">
        <v>313</v>
      </c>
      <c r="C20" s="158"/>
      <c r="D20" s="158"/>
    </row>
    <row r="21" spans="1:4" s="213" customFormat="1" ht="15.75" x14ac:dyDescent="0.25">
      <c r="A21" s="160">
        <v>13</v>
      </c>
      <c r="B21" s="161" t="s">
        <v>58</v>
      </c>
      <c r="C21" s="160">
        <v>2018</v>
      </c>
      <c r="D21" s="160" t="s">
        <v>379</v>
      </c>
    </row>
    <row r="22" spans="1:4" s="213" customFormat="1" ht="15.75" x14ac:dyDescent="0.25">
      <c r="A22" s="160">
        <v>14</v>
      </c>
      <c r="B22" s="161" t="s">
        <v>327</v>
      </c>
      <c r="C22" s="160">
        <v>2018</v>
      </c>
      <c r="D22" s="160" t="s">
        <v>386</v>
      </c>
    </row>
    <row r="23" spans="1:4" s="213" customFormat="1" ht="15.75" x14ac:dyDescent="0.25">
      <c r="A23" s="158" t="s">
        <v>314</v>
      </c>
      <c r="B23" s="159" t="s">
        <v>315</v>
      </c>
      <c r="C23" s="158"/>
      <c r="D23" s="158"/>
    </row>
    <row r="24" spans="1:4" s="213" customFormat="1" ht="15.75" x14ac:dyDescent="0.25">
      <c r="A24" s="160">
        <v>15</v>
      </c>
      <c r="B24" s="161" t="s">
        <v>316</v>
      </c>
      <c r="C24" s="160">
        <v>2016</v>
      </c>
      <c r="D24" s="160" t="s">
        <v>376</v>
      </c>
    </row>
    <row r="25" spans="1:4" s="213" customFormat="1" ht="15.75" x14ac:dyDescent="0.25">
      <c r="A25" s="160">
        <v>16</v>
      </c>
      <c r="B25" s="161" t="s">
        <v>317</v>
      </c>
      <c r="C25" s="160">
        <v>2015</v>
      </c>
      <c r="D25" s="160" t="s">
        <v>376</v>
      </c>
    </row>
    <row r="26" spans="1:4" s="213" customFormat="1" ht="15.75" x14ac:dyDescent="0.25">
      <c r="A26" s="160">
        <v>17</v>
      </c>
      <c r="B26" s="161" t="s">
        <v>318</v>
      </c>
      <c r="C26" s="160">
        <v>2016</v>
      </c>
      <c r="D26" s="160" t="s">
        <v>376</v>
      </c>
    </row>
    <row r="27" spans="1:4" s="213" customFormat="1" ht="15.75" x14ac:dyDescent="0.25">
      <c r="A27" s="160">
        <v>18</v>
      </c>
      <c r="B27" s="161" t="s">
        <v>319</v>
      </c>
      <c r="C27" s="160">
        <v>2019</v>
      </c>
      <c r="D27" s="160" t="s">
        <v>379</v>
      </c>
    </row>
    <row r="28" spans="1:4" s="213" customFormat="1" ht="15.75" x14ac:dyDescent="0.25">
      <c r="A28" s="160">
        <v>19</v>
      </c>
      <c r="B28" s="161" t="s">
        <v>320</v>
      </c>
      <c r="C28" s="160">
        <v>2020</v>
      </c>
      <c r="D28" s="160" t="s">
        <v>379</v>
      </c>
    </row>
    <row r="29" spans="1:4" s="213" customFormat="1" ht="15.75" x14ac:dyDescent="0.25">
      <c r="A29" s="160">
        <v>20</v>
      </c>
      <c r="B29" s="161" t="s">
        <v>321</v>
      </c>
      <c r="C29" s="160">
        <v>2020</v>
      </c>
      <c r="D29" s="160" t="s">
        <v>379</v>
      </c>
    </row>
    <row r="30" spans="1:4" ht="15.75" x14ac:dyDescent="0.25">
      <c r="A30" s="160">
        <v>21</v>
      </c>
      <c r="B30" s="161" t="s">
        <v>322</v>
      </c>
      <c r="C30" s="160">
        <v>2021</v>
      </c>
      <c r="D30" s="160"/>
    </row>
    <row r="31" spans="1:4" s="213" customFormat="1" ht="15.75" x14ac:dyDescent="0.25">
      <c r="A31" s="158" t="s">
        <v>323</v>
      </c>
      <c r="B31" s="159" t="s">
        <v>324</v>
      </c>
      <c r="C31" s="158"/>
      <c r="D31" s="158"/>
    </row>
    <row r="32" spans="1:4" s="213" customFormat="1" ht="15.75" x14ac:dyDescent="0.25">
      <c r="A32" s="160">
        <v>22</v>
      </c>
      <c r="B32" s="161" t="s">
        <v>44</v>
      </c>
      <c r="C32" s="160">
        <v>2015</v>
      </c>
      <c r="D32" s="160" t="s">
        <v>376</v>
      </c>
    </row>
    <row r="33" spans="1:4" s="213" customFormat="1" ht="15.75" x14ac:dyDescent="0.25">
      <c r="A33" s="160">
        <v>23</v>
      </c>
      <c r="B33" s="161" t="s">
        <v>43</v>
      </c>
      <c r="C33" s="160">
        <v>2015</v>
      </c>
      <c r="D33" s="160" t="s">
        <v>376</v>
      </c>
    </row>
    <row r="34" spans="1:4" s="213" customFormat="1" ht="15.75" x14ac:dyDescent="0.25">
      <c r="A34" s="160">
        <v>24</v>
      </c>
      <c r="B34" s="161" t="s">
        <v>387</v>
      </c>
      <c r="C34" s="160">
        <v>2019</v>
      </c>
      <c r="D34" s="160" t="s">
        <v>379</v>
      </c>
    </row>
    <row r="35" spans="1:4" s="213" customFormat="1" ht="15.75" x14ac:dyDescent="0.25">
      <c r="A35" s="160">
        <v>25</v>
      </c>
      <c r="B35" s="161" t="s">
        <v>388</v>
      </c>
      <c r="C35" s="160">
        <v>2019</v>
      </c>
      <c r="D35" s="160" t="s">
        <v>386</v>
      </c>
    </row>
    <row r="36" spans="1:4" s="213" customFormat="1" ht="15.75" x14ac:dyDescent="0.25">
      <c r="A36" s="160">
        <v>26</v>
      </c>
      <c r="B36" s="161" t="s">
        <v>389</v>
      </c>
      <c r="C36" s="160">
        <v>2020</v>
      </c>
      <c r="D36" s="160" t="s">
        <v>379</v>
      </c>
    </row>
    <row r="37" spans="1:4" s="213" customFormat="1" ht="15.75" x14ac:dyDescent="0.25">
      <c r="A37" s="160">
        <v>27</v>
      </c>
      <c r="B37" s="161" t="s">
        <v>390</v>
      </c>
      <c r="C37" s="160">
        <v>2020</v>
      </c>
      <c r="D37" s="160" t="s">
        <v>379</v>
      </c>
    </row>
    <row r="38" spans="1:4" s="213" customFormat="1" ht="15.75" x14ac:dyDescent="0.25">
      <c r="A38" s="160">
        <v>28</v>
      </c>
      <c r="B38" s="161" t="s">
        <v>391</v>
      </c>
      <c r="C38" s="160">
        <v>2020</v>
      </c>
      <c r="D38" s="160" t="s">
        <v>379</v>
      </c>
    </row>
    <row r="39" spans="1:4" s="213" customFormat="1" ht="15.75" x14ac:dyDescent="0.25">
      <c r="A39" s="160">
        <v>29</v>
      </c>
      <c r="B39" s="161" t="s">
        <v>392</v>
      </c>
      <c r="C39" s="160">
        <v>2021</v>
      </c>
      <c r="D39" s="160"/>
    </row>
    <row r="40" spans="1:4" s="213" customFormat="1" ht="15.75" x14ac:dyDescent="0.25">
      <c r="A40" s="160">
        <v>30</v>
      </c>
      <c r="B40" s="161" t="s">
        <v>393</v>
      </c>
      <c r="C40" s="160">
        <v>2021</v>
      </c>
      <c r="D40" s="160"/>
    </row>
    <row r="41" spans="1:4" s="213" customFormat="1" ht="15.75" x14ac:dyDescent="0.25">
      <c r="A41" s="158" t="s">
        <v>325</v>
      </c>
      <c r="B41" s="159" t="s">
        <v>326</v>
      </c>
      <c r="C41" s="158"/>
      <c r="D41" s="158"/>
    </row>
    <row r="42" spans="1:4" s="213" customFormat="1" ht="15.75" x14ac:dyDescent="0.25">
      <c r="A42" s="160">
        <v>31</v>
      </c>
      <c r="B42" s="161" t="s">
        <v>56</v>
      </c>
      <c r="C42" s="160">
        <v>2015</v>
      </c>
      <c r="D42" s="160" t="s">
        <v>376</v>
      </c>
    </row>
    <row r="43" spans="1:4" s="213" customFormat="1" ht="15.75" x14ac:dyDescent="0.25">
      <c r="A43" s="160">
        <v>32</v>
      </c>
      <c r="B43" s="161" t="s">
        <v>331</v>
      </c>
      <c r="C43" s="160">
        <v>2015</v>
      </c>
      <c r="D43" s="160" t="s">
        <v>376</v>
      </c>
    </row>
    <row r="44" spans="1:4" s="213" customFormat="1" ht="15.75" x14ac:dyDescent="0.25">
      <c r="A44" s="160">
        <v>33</v>
      </c>
      <c r="B44" s="161" t="s">
        <v>333</v>
      </c>
      <c r="C44" s="160">
        <v>2015</v>
      </c>
      <c r="D44" s="160" t="s">
        <v>376</v>
      </c>
    </row>
    <row r="45" spans="1:4" ht="15.75" x14ac:dyDescent="0.25">
      <c r="A45" s="160">
        <v>34</v>
      </c>
      <c r="B45" s="161" t="s">
        <v>327</v>
      </c>
      <c r="C45" s="160">
        <v>2014</v>
      </c>
      <c r="D45" s="160" t="s">
        <v>376</v>
      </c>
    </row>
    <row r="46" spans="1:4" s="213" customFormat="1" ht="15.75" x14ac:dyDescent="0.25">
      <c r="A46" s="160">
        <v>35</v>
      </c>
      <c r="B46" s="161" t="s">
        <v>394</v>
      </c>
      <c r="C46" s="160">
        <v>2016</v>
      </c>
      <c r="D46" s="160" t="s">
        <v>386</v>
      </c>
    </row>
    <row r="47" spans="1:4" s="213" customFormat="1" ht="15.75" x14ac:dyDescent="0.25">
      <c r="A47" s="160">
        <v>36</v>
      </c>
      <c r="B47" s="161" t="s">
        <v>55</v>
      </c>
      <c r="C47" s="160">
        <v>2018</v>
      </c>
      <c r="D47" s="160" t="s">
        <v>386</v>
      </c>
    </row>
    <row r="48" spans="1:4" s="213" customFormat="1" ht="15.75" x14ac:dyDescent="0.25">
      <c r="A48" s="160">
        <v>37</v>
      </c>
      <c r="B48" s="161" t="s">
        <v>330</v>
      </c>
      <c r="C48" s="160">
        <v>2018</v>
      </c>
      <c r="D48" s="160" t="s">
        <v>379</v>
      </c>
    </row>
    <row r="49" spans="1:4" s="213" customFormat="1" ht="15.75" x14ac:dyDescent="0.25">
      <c r="A49" s="160">
        <v>38</v>
      </c>
      <c r="B49" s="161" t="s">
        <v>329</v>
      </c>
      <c r="C49" s="160">
        <v>2018</v>
      </c>
      <c r="D49" s="160" t="s">
        <v>386</v>
      </c>
    </row>
    <row r="50" spans="1:4" s="213" customFormat="1" ht="15.75" x14ac:dyDescent="0.25">
      <c r="A50" s="160">
        <v>39</v>
      </c>
      <c r="B50" s="161" t="s">
        <v>328</v>
      </c>
      <c r="C50" s="160">
        <v>2018</v>
      </c>
      <c r="D50" s="160" t="s">
        <v>379</v>
      </c>
    </row>
    <row r="51" spans="1:4" s="213" customFormat="1" ht="15.75" x14ac:dyDescent="0.25">
      <c r="A51" s="160">
        <v>40</v>
      </c>
      <c r="B51" s="161" t="s">
        <v>395</v>
      </c>
      <c r="C51" s="160">
        <v>2019</v>
      </c>
      <c r="D51" s="160" t="s">
        <v>379</v>
      </c>
    </row>
    <row r="52" spans="1:4" s="213" customFormat="1" ht="15.75" x14ac:dyDescent="0.25">
      <c r="A52" s="160">
        <v>41</v>
      </c>
      <c r="B52" s="161" t="s">
        <v>396</v>
      </c>
      <c r="C52" s="160">
        <v>2019</v>
      </c>
      <c r="D52" s="160" t="s">
        <v>379</v>
      </c>
    </row>
    <row r="53" spans="1:4" ht="15.75" x14ac:dyDescent="0.25">
      <c r="A53" s="160">
        <v>42</v>
      </c>
      <c r="B53" s="161" t="s">
        <v>397</v>
      </c>
      <c r="C53" s="160">
        <v>2019</v>
      </c>
      <c r="D53" s="160" t="s">
        <v>379</v>
      </c>
    </row>
    <row r="54" spans="1:4" s="213" customFormat="1" ht="15.75" x14ac:dyDescent="0.25">
      <c r="A54" s="160">
        <v>43</v>
      </c>
      <c r="B54" s="161" t="s">
        <v>332</v>
      </c>
      <c r="C54" s="160">
        <v>2019</v>
      </c>
      <c r="D54" s="160" t="s">
        <v>386</v>
      </c>
    </row>
    <row r="55" spans="1:4" s="213" customFormat="1" ht="15.75" x14ac:dyDescent="0.25">
      <c r="A55" s="160">
        <v>44</v>
      </c>
      <c r="B55" s="161" t="s">
        <v>334</v>
      </c>
      <c r="C55" s="160">
        <v>2019</v>
      </c>
      <c r="D55" s="160" t="s">
        <v>386</v>
      </c>
    </row>
    <row r="56" spans="1:4" s="213" customFormat="1" ht="15.75" x14ac:dyDescent="0.25">
      <c r="A56" s="160">
        <v>45</v>
      </c>
      <c r="B56" s="161" t="s">
        <v>336</v>
      </c>
      <c r="C56" s="160">
        <v>2020</v>
      </c>
      <c r="D56" s="160" t="s">
        <v>386</v>
      </c>
    </row>
    <row r="57" spans="1:4" s="213" customFormat="1" ht="15.75" x14ac:dyDescent="0.25">
      <c r="A57" s="160">
        <v>46</v>
      </c>
      <c r="B57" s="161" t="s">
        <v>335</v>
      </c>
      <c r="C57" s="160">
        <v>2020</v>
      </c>
      <c r="D57" s="160" t="s">
        <v>386</v>
      </c>
    </row>
    <row r="58" spans="1:4" s="213" customFormat="1" ht="15.75" x14ac:dyDescent="0.25">
      <c r="A58" s="160">
        <v>47</v>
      </c>
      <c r="B58" s="161" t="s">
        <v>337</v>
      </c>
      <c r="C58" s="160">
        <v>2020</v>
      </c>
      <c r="D58" s="160" t="s">
        <v>386</v>
      </c>
    </row>
    <row r="59" spans="1:4" s="213" customFormat="1" ht="15.75" x14ac:dyDescent="0.25">
      <c r="A59" s="158" t="s">
        <v>338</v>
      </c>
      <c r="B59" s="159" t="s">
        <v>339</v>
      </c>
      <c r="C59" s="158"/>
      <c r="D59" s="158"/>
    </row>
    <row r="60" spans="1:4" s="213" customFormat="1" ht="15.75" x14ac:dyDescent="0.25">
      <c r="A60" s="160">
        <v>48</v>
      </c>
      <c r="B60" s="161" t="s">
        <v>398</v>
      </c>
      <c r="C60" s="160">
        <v>2014</v>
      </c>
      <c r="D60" s="160" t="s">
        <v>376</v>
      </c>
    </row>
    <row r="61" spans="1:4" s="213" customFormat="1" ht="15.75" x14ac:dyDescent="0.25">
      <c r="A61" s="160">
        <v>49</v>
      </c>
      <c r="B61" s="161" t="s">
        <v>399</v>
      </c>
      <c r="C61" s="160">
        <v>2015</v>
      </c>
      <c r="D61" s="160" t="s">
        <v>376</v>
      </c>
    </row>
    <row r="62" spans="1:4" s="213" customFormat="1" ht="15.75" x14ac:dyDescent="0.25">
      <c r="A62" s="160">
        <v>50</v>
      </c>
      <c r="B62" s="161" t="s">
        <v>400</v>
      </c>
      <c r="C62" s="160">
        <v>2017</v>
      </c>
      <c r="D62" s="160" t="s">
        <v>379</v>
      </c>
    </row>
    <row r="63" spans="1:4" s="213" customFormat="1" ht="15.75" x14ac:dyDescent="0.25">
      <c r="A63" s="160">
        <v>51</v>
      </c>
      <c r="B63" s="161" t="s">
        <v>401</v>
      </c>
      <c r="C63" s="160">
        <v>2017</v>
      </c>
      <c r="D63" s="160" t="s">
        <v>386</v>
      </c>
    </row>
    <row r="64" spans="1:4" s="213" customFormat="1" ht="15.75" x14ac:dyDescent="0.25">
      <c r="A64" s="160">
        <v>52</v>
      </c>
      <c r="B64" s="161" t="s">
        <v>342</v>
      </c>
      <c r="C64" s="160">
        <v>2018</v>
      </c>
      <c r="D64" s="160" t="s">
        <v>386</v>
      </c>
    </row>
    <row r="65" spans="1:4" s="213" customFormat="1" ht="15.75" x14ac:dyDescent="0.25">
      <c r="A65" s="160">
        <v>53</v>
      </c>
      <c r="B65" s="161" t="s">
        <v>402</v>
      </c>
      <c r="C65" s="160">
        <v>2018</v>
      </c>
      <c r="D65" s="160" t="s">
        <v>386</v>
      </c>
    </row>
    <row r="66" spans="1:4" ht="15.75" x14ac:dyDescent="0.25">
      <c r="A66" s="160">
        <v>54</v>
      </c>
      <c r="B66" s="161" t="s">
        <v>403</v>
      </c>
      <c r="C66" s="160">
        <v>2018</v>
      </c>
      <c r="D66" s="160" t="s">
        <v>379</v>
      </c>
    </row>
    <row r="67" spans="1:4" s="213" customFormat="1" ht="15.75" x14ac:dyDescent="0.25">
      <c r="A67" s="158" t="s">
        <v>343</v>
      </c>
      <c r="B67" s="159" t="s">
        <v>344</v>
      </c>
      <c r="C67" s="158"/>
      <c r="D67" s="158"/>
    </row>
    <row r="68" spans="1:4" s="213" customFormat="1" ht="15.75" x14ac:dyDescent="0.25">
      <c r="A68" s="160">
        <v>55</v>
      </c>
      <c r="B68" s="161" t="s">
        <v>404</v>
      </c>
      <c r="C68" s="160">
        <v>2014</v>
      </c>
      <c r="D68" s="160" t="s">
        <v>376</v>
      </c>
    </row>
    <row r="69" spans="1:4" s="213" customFormat="1" ht="15.75" x14ac:dyDescent="0.25">
      <c r="A69" s="160">
        <v>56</v>
      </c>
      <c r="B69" s="161" t="s">
        <v>48</v>
      </c>
      <c r="C69" s="160">
        <v>2015</v>
      </c>
      <c r="D69" s="160" t="s">
        <v>376</v>
      </c>
    </row>
    <row r="70" spans="1:4" s="213" customFormat="1" ht="15.75" x14ac:dyDescent="0.25">
      <c r="A70" s="160">
        <v>57</v>
      </c>
      <c r="B70" s="161" t="s">
        <v>405</v>
      </c>
      <c r="C70" s="160">
        <v>2014</v>
      </c>
      <c r="D70" s="160" t="s">
        <v>376</v>
      </c>
    </row>
    <row r="71" spans="1:4" s="213" customFormat="1" ht="15.75" x14ac:dyDescent="0.25">
      <c r="A71" s="160">
        <v>58</v>
      </c>
      <c r="B71" s="161" t="s">
        <v>406</v>
      </c>
      <c r="C71" s="160">
        <v>2015</v>
      </c>
      <c r="D71" s="160" t="s">
        <v>386</v>
      </c>
    </row>
    <row r="72" spans="1:4" s="213" customFormat="1" ht="15.75" x14ac:dyDescent="0.25">
      <c r="A72" s="160">
        <v>59</v>
      </c>
      <c r="B72" s="161" t="s">
        <v>407</v>
      </c>
      <c r="C72" s="160">
        <v>2016</v>
      </c>
      <c r="D72" s="160" t="s">
        <v>379</v>
      </c>
    </row>
    <row r="73" spans="1:4" s="213" customFormat="1" ht="15.75" x14ac:dyDescent="0.25">
      <c r="A73" s="160">
        <v>60</v>
      </c>
      <c r="B73" s="161" t="s">
        <v>408</v>
      </c>
      <c r="C73" s="160">
        <v>2017</v>
      </c>
      <c r="D73" s="160" t="s">
        <v>379</v>
      </c>
    </row>
    <row r="74" spans="1:4" s="213" customFormat="1" ht="15.75" x14ac:dyDescent="0.25">
      <c r="A74" s="160">
        <v>61</v>
      </c>
      <c r="B74" s="161" t="s">
        <v>409</v>
      </c>
      <c r="C74" s="160">
        <v>2017</v>
      </c>
      <c r="D74" s="160" t="s">
        <v>379</v>
      </c>
    </row>
    <row r="75" spans="1:4" ht="15.75" x14ac:dyDescent="0.25">
      <c r="A75" s="160">
        <v>62</v>
      </c>
      <c r="B75" s="161" t="s">
        <v>410</v>
      </c>
      <c r="C75" s="160">
        <v>2018</v>
      </c>
      <c r="D75" s="160" t="s">
        <v>379</v>
      </c>
    </row>
    <row r="76" spans="1:4" s="213" customFormat="1" ht="15.75" x14ac:dyDescent="0.25">
      <c r="A76" s="160">
        <v>63</v>
      </c>
      <c r="B76" s="161" t="s">
        <v>411</v>
      </c>
      <c r="C76" s="160">
        <v>2018</v>
      </c>
      <c r="D76" s="160" t="s">
        <v>379</v>
      </c>
    </row>
    <row r="77" spans="1:4" s="213" customFormat="1" ht="15.75" x14ac:dyDescent="0.25">
      <c r="A77" s="160">
        <v>64</v>
      </c>
      <c r="B77" s="161" t="s">
        <v>412</v>
      </c>
      <c r="C77" s="160">
        <v>2019</v>
      </c>
      <c r="D77" s="160" t="s">
        <v>379</v>
      </c>
    </row>
    <row r="78" spans="1:4" s="213" customFormat="1" ht="15.75" x14ac:dyDescent="0.25">
      <c r="A78" s="160">
        <v>65</v>
      </c>
      <c r="B78" s="161" t="s">
        <v>413</v>
      </c>
      <c r="C78" s="160">
        <v>2019</v>
      </c>
      <c r="D78" s="160" t="s">
        <v>379</v>
      </c>
    </row>
    <row r="79" spans="1:4" s="213" customFormat="1" ht="15.75" x14ac:dyDescent="0.25">
      <c r="A79" s="160">
        <v>66</v>
      </c>
      <c r="B79" s="161" t="s">
        <v>414</v>
      </c>
      <c r="C79" s="160">
        <v>2019</v>
      </c>
      <c r="D79" s="160" t="s">
        <v>379</v>
      </c>
    </row>
    <row r="80" spans="1:4" s="213" customFormat="1" ht="15.75" x14ac:dyDescent="0.25">
      <c r="A80" s="158" t="s">
        <v>347</v>
      </c>
      <c r="B80" s="159" t="s">
        <v>348</v>
      </c>
      <c r="C80" s="158"/>
      <c r="D80" s="158"/>
    </row>
    <row r="81" spans="1:4" s="213" customFormat="1" ht="15.75" x14ac:dyDescent="0.25">
      <c r="A81" s="160">
        <v>67</v>
      </c>
      <c r="B81" s="161" t="s">
        <v>43</v>
      </c>
      <c r="C81" s="160">
        <v>2015</v>
      </c>
      <c r="D81" s="160" t="s">
        <v>376</v>
      </c>
    </row>
    <row r="82" spans="1:4" s="213" customFormat="1" ht="15.75" x14ac:dyDescent="0.25">
      <c r="A82" s="160">
        <v>68</v>
      </c>
      <c r="B82" s="161" t="s">
        <v>351</v>
      </c>
      <c r="C82" s="160">
        <v>2014</v>
      </c>
      <c r="D82" s="160" t="s">
        <v>376</v>
      </c>
    </row>
    <row r="83" spans="1:4" ht="15.75" x14ac:dyDescent="0.25">
      <c r="A83" s="160">
        <v>69</v>
      </c>
      <c r="B83" s="161" t="s">
        <v>415</v>
      </c>
      <c r="C83" s="160">
        <v>2016</v>
      </c>
      <c r="D83" s="160" t="s">
        <v>376</v>
      </c>
    </row>
    <row r="84" spans="1:4" s="213" customFormat="1" ht="15.75" x14ac:dyDescent="0.25">
      <c r="A84" s="160">
        <v>70</v>
      </c>
      <c r="B84" s="161" t="s">
        <v>355</v>
      </c>
      <c r="C84" s="160">
        <v>2018</v>
      </c>
      <c r="D84" s="160" t="s">
        <v>379</v>
      </c>
    </row>
    <row r="85" spans="1:4" s="213" customFormat="1" ht="15.75" x14ac:dyDescent="0.25">
      <c r="A85" s="160">
        <v>71</v>
      </c>
      <c r="B85" s="161" t="s">
        <v>416</v>
      </c>
      <c r="C85" s="160">
        <v>2019</v>
      </c>
      <c r="D85" s="160" t="s">
        <v>379</v>
      </c>
    </row>
    <row r="86" spans="1:4" s="213" customFormat="1" ht="15.75" x14ac:dyDescent="0.25">
      <c r="A86" s="160">
        <v>72</v>
      </c>
      <c r="B86" s="161" t="s">
        <v>417</v>
      </c>
      <c r="C86" s="160">
        <v>2019</v>
      </c>
      <c r="D86" s="160" t="s">
        <v>379</v>
      </c>
    </row>
    <row r="87" spans="1:4" ht="15.75" x14ac:dyDescent="0.25">
      <c r="A87" s="160">
        <v>73</v>
      </c>
      <c r="B87" s="161" t="s">
        <v>356</v>
      </c>
      <c r="C87" s="160">
        <v>2019</v>
      </c>
      <c r="D87" s="160" t="s">
        <v>386</v>
      </c>
    </row>
    <row r="88" spans="1:4" ht="15.75" x14ac:dyDescent="0.25">
      <c r="A88" s="160">
        <v>74</v>
      </c>
      <c r="B88" s="161" t="s">
        <v>350</v>
      </c>
      <c r="C88" s="160">
        <v>2019</v>
      </c>
      <c r="D88" s="160" t="s">
        <v>386</v>
      </c>
    </row>
    <row r="89" spans="1:4" ht="15.75" x14ac:dyDescent="0.25">
      <c r="A89" s="160">
        <v>75</v>
      </c>
      <c r="B89" s="161" t="s">
        <v>349</v>
      </c>
      <c r="C89" s="160">
        <v>2020</v>
      </c>
      <c r="D89" s="160" t="s">
        <v>386</v>
      </c>
    </row>
    <row r="90" spans="1:4" ht="15.75" x14ac:dyDescent="0.25">
      <c r="A90" s="160">
        <v>76</v>
      </c>
      <c r="B90" s="161" t="s">
        <v>352</v>
      </c>
      <c r="C90" s="160">
        <v>2020</v>
      </c>
      <c r="D90" s="160" t="s">
        <v>386</v>
      </c>
    </row>
    <row r="91" spans="1:4" ht="15.75" x14ac:dyDescent="0.25">
      <c r="A91" s="160">
        <v>77</v>
      </c>
      <c r="B91" s="161" t="s">
        <v>353</v>
      </c>
      <c r="C91" s="160">
        <v>2020</v>
      </c>
      <c r="D91" s="160" t="s">
        <v>386</v>
      </c>
    </row>
    <row r="92" spans="1:4" ht="15.75" x14ac:dyDescent="0.25">
      <c r="A92" s="160">
        <v>78</v>
      </c>
      <c r="B92" s="161" t="s">
        <v>354</v>
      </c>
      <c r="C92" s="160">
        <v>2020</v>
      </c>
      <c r="D92" s="160" t="s">
        <v>386</v>
      </c>
    </row>
    <row r="93" spans="1:4" s="213" customFormat="1" ht="15.75" x14ac:dyDescent="0.25">
      <c r="A93" s="158" t="s">
        <v>357</v>
      </c>
      <c r="B93" s="159" t="s">
        <v>358</v>
      </c>
      <c r="C93" s="158"/>
      <c r="D93" s="158"/>
    </row>
    <row r="94" spans="1:4" ht="15.75" x14ac:dyDescent="0.25">
      <c r="A94" s="160">
        <v>79</v>
      </c>
      <c r="B94" s="161" t="s">
        <v>45</v>
      </c>
      <c r="C94" s="160">
        <v>2015</v>
      </c>
      <c r="D94" s="160" t="s">
        <v>376</v>
      </c>
    </row>
    <row r="95" spans="1:4" ht="15.75" x14ac:dyDescent="0.25">
      <c r="A95" s="160">
        <v>80</v>
      </c>
      <c r="B95" s="161" t="s">
        <v>418</v>
      </c>
      <c r="C95" s="160">
        <v>2015</v>
      </c>
      <c r="D95" s="160" t="s">
        <v>386</v>
      </c>
    </row>
    <row r="96" spans="1:4" ht="15.75" x14ac:dyDescent="0.25">
      <c r="A96" s="160">
        <v>81</v>
      </c>
      <c r="B96" s="161" t="s">
        <v>419</v>
      </c>
      <c r="C96" s="160">
        <v>2018</v>
      </c>
      <c r="D96" s="160" t="s">
        <v>376</v>
      </c>
    </row>
    <row r="97" spans="1:4" ht="15.75" x14ac:dyDescent="0.25">
      <c r="A97" s="160">
        <v>82</v>
      </c>
      <c r="B97" s="161" t="s">
        <v>420</v>
      </c>
      <c r="C97" s="160">
        <v>2018</v>
      </c>
      <c r="D97" s="160" t="s">
        <v>376</v>
      </c>
    </row>
    <row r="98" spans="1:4" ht="15.75" x14ac:dyDescent="0.25">
      <c r="A98" s="160">
        <v>83</v>
      </c>
      <c r="B98" s="161" t="s">
        <v>421</v>
      </c>
      <c r="C98" s="160">
        <v>2019</v>
      </c>
      <c r="D98" s="160" t="s">
        <v>379</v>
      </c>
    </row>
    <row r="99" spans="1:4" ht="15.75" x14ac:dyDescent="0.25">
      <c r="A99" s="160">
        <v>84</v>
      </c>
      <c r="B99" s="161" t="s">
        <v>422</v>
      </c>
      <c r="C99" s="160">
        <v>2019</v>
      </c>
      <c r="D99" s="160" t="s">
        <v>379</v>
      </c>
    </row>
    <row r="100" spans="1:4" ht="15.75" x14ac:dyDescent="0.25">
      <c r="A100" s="160">
        <v>85</v>
      </c>
      <c r="B100" s="161" t="s">
        <v>423</v>
      </c>
      <c r="C100" s="160">
        <v>2019</v>
      </c>
      <c r="D100" s="160" t="s">
        <v>379</v>
      </c>
    </row>
    <row r="101" spans="1:4" ht="15.75" x14ac:dyDescent="0.25">
      <c r="A101" s="160">
        <v>86</v>
      </c>
      <c r="B101" s="161" t="s">
        <v>424</v>
      </c>
      <c r="C101" s="160">
        <v>2020</v>
      </c>
      <c r="D101" s="160" t="s">
        <v>386</v>
      </c>
    </row>
    <row r="102" spans="1:4" ht="15.75" x14ac:dyDescent="0.25">
      <c r="A102" s="160">
        <v>87</v>
      </c>
      <c r="B102" s="161" t="s">
        <v>425</v>
      </c>
      <c r="C102" s="160">
        <v>2020</v>
      </c>
      <c r="D102" s="160" t="s">
        <v>386</v>
      </c>
    </row>
    <row r="103" spans="1:4" ht="15.75" x14ac:dyDescent="0.25">
      <c r="A103" s="160">
        <v>88</v>
      </c>
      <c r="B103" s="161" t="s">
        <v>426</v>
      </c>
      <c r="C103" s="160">
        <v>2020</v>
      </c>
      <c r="D103" s="160" t="s">
        <v>386</v>
      </c>
    </row>
    <row r="104" spans="1:4" ht="15.75" x14ac:dyDescent="0.25">
      <c r="A104" s="160">
        <v>89</v>
      </c>
      <c r="B104" s="161" t="s">
        <v>427</v>
      </c>
      <c r="C104" s="160">
        <v>2021</v>
      </c>
      <c r="D104" s="160"/>
    </row>
    <row r="105" spans="1:4" ht="15.75" x14ac:dyDescent="0.25">
      <c r="A105" s="158" t="s">
        <v>360</v>
      </c>
      <c r="B105" s="159" t="s">
        <v>361</v>
      </c>
      <c r="C105" s="158"/>
      <c r="D105" s="158"/>
    </row>
    <row r="106" spans="1:4" ht="15.75" x14ac:dyDescent="0.25">
      <c r="A106" s="160">
        <v>90</v>
      </c>
      <c r="B106" s="161" t="s">
        <v>428</v>
      </c>
      <c r="C106" s="160">
        <v>2015</v>
      </c>
      <c r="D106" s="160" t="s">
        <v>376</v>
      </c>
    </row>
    <row r="107" spans="1:4" ht="15.75" x14ac:dyDescent="0.25">
      <c r="A107" s="160">
        <v>91</v>
      </c>
      <c r="B107" s="161" t="s">
        <v>429</v>
      </c>
      <c r="C107" s="160">
        <v>2015</v>
      </c>
      <c r="D107" s="160" t="s">
        <v>386</v>
      </c>
    </row>
    <row r="108" spans="1:4" ht="15.75" x14ac:dyDescent="0.25">
      <c r="A108" s="160">
        <v>92</v>
      </c>
      <c r="B108" s="161" t="s">
        <v>430</v>
      </c>
      <c r="C108" s="160">
        <v>2015</v>
      </c>
      <c r="D108" s="160" t="s">
        <v>386</v>
      </c>
    </row>
    <row r="109" spans="1:4" ht="15.75" x14ac:dyDescent="0.25">
      <c r="A109" s="158" t="s">
        <v>362</v>
      </c>
      <c r="B109" s="159" t="s">
        <v>363</v>
      </c>
      <c r="C109" s="158"/>
      <c r="D109" s="158"/>
    </row>
    <row r="110" spans="1:4" ht="15.75" x14ac:dyDescent="0.25">
      <c r="A110" s="160">
        <v>93</v>
      </c>
      <c r="B110" s="161" t="s">
        <v>431</v>
      </c>
      <c r="C110" s="160">
        <v>2015</v>
      </c>
      <c r="D110" s="160" t="s">
        <v>376</v>
      </c>
    </row>
    <row r="111" spans="1:4" ht="15.75" x14ac:dyDescent="0.25">
      <c r="A111" s="160">
        <v>94</v>
      </c>
      <c r="B111" s="161" t="s">
        <v>373</v>
      </c>
      <c r="C111" s="160">
        <v>2015</v>
      </c>
      <c r="D111" s="160" t="s">
        <v>376</v>
      </c>
    </row>
    <row r="112" spans="1:4" ht="15.75" x14ac:dyDescent="0.25">
      <c r="A112" s="160">
        <v>95</v>
      </c>
      <c r="B112" s="161" t="s">
        <v>432</v>
      </c>
      <c r="C112" s="160">
        <v>2015</v>
      </c>
      <c r="D112" s="160" t="s">
        <v>376</v>
      </c>
    </row>
    <row r="113" spans="1:4" ht="15.75" x14ac:dyDescent="0.25">
      <c r="A113" s="160">
        <v>96</v>
      </c>
      <c r="B113" s="161" t="s">
        <v>433</v>
      </c>
      <c r="C113" s="160">
        <v>2018</v>
      </c>
      <c r="D113" s="160" t="s">
        <v>379</v>
      </c>
    </row>
    <row r="114" spans="1:4" ht="15.75" x14ac:dyDescent="0.25">
      <c r="A114" s="160">
        <v>97</v>
      </c>
      <c r="B114" s="161" t="s">
        <v>434</v>
      </c>
      <c r="C114" s="160">
        <v>2018</v>
      </c>
      <c r="D114" s="160" t="s">
        <v>379</v>
      </c>
    </row>
    <row r="115" spans="1:4" ht="15.75" x14ac:dyDescent="0.25">
      <c r="A115" s="160">
        <v>98</v>
      </c>
      <c r="B115" s="161" t="s">
        <v>435</v>
      </c>
      <c r="C115" s="160">
        <v>2019</v>
      </c>
      <c r="D115" s="160" t="s">
        <v>379</v>
      </c>
    </row>
    <row r="116" spans="1:4" ht="15.75" x14ac:dyDescent="0.25">
      <c r="A116" s="160">
        <v>99</v>
      </c>
      <c r="B116" s="161" t="s">
        <v>436</v>
      </c>
      <c r="C116" s="160">
        <v>2019</v>
      </c>
      <c r="D116" s="160" t="s">
        <v>386</v>
      </c>
    </row>
    <row r="117" spans="1:4" ht="15.75" x14ac:dyDescent="0.25">
      <c r="A117" s="160">
        <v>100</v>
      </c>
      <c r="B117" s="161" t="s">
        <v>54</v>
      </c>
      <c r="C117" s="160">
        <v>2019</v>
      </c>
      <c r="D117" s="160" t="s">
        <v>386</v>
      </c>
    </row>
    <row r="118" spans="1:4" ht="15.75" x14ac:dyDescent="0.25">
      <c r="A118" s="160">
        <v>101</v>
      </c>
      <c r="B118" s="161" t="s">
        <v>437</v>
      </c>
      <c r="C118" s="160">
        <v>2019</v>
      </c>
      <c r="D118" s="160" t="s">
        <v>386</v>
      </c>
    </row>
    <row r="119" spans="1:4" ht="15.75" x14ac:dyDescent="0.25">
      <c r="A119" s="160">
        <v>102</v>
      </c>
      <c r="B119" s="161" t="s">
        <v>438</v>
      </c>
      <c r="C119" s="160">
        <v>2020</v>
      </c>
      <c r="D119" s="160" t="s">
        <v>386</v>
      </c>
    </row>
    <row r="120" spans="1:4" ht="15.75" x14ac:dyDescent="0.25">
      <c r="A120" s="160">
        <v>103</v>
      </c>
      <c r="B120" s="161" t="s">
        <v>439</v>
      </c>
      <c r="C120" s="160">
        <v>2020</v>
      </c>
      <c r="D120" s="160" t="s">
        <v>386</v>
      </c>
    </row>
  </sheetData>
  <mergeCells count="2">
    <mergeCell ref="A2:E2"/>
    <mergeCell ref="A3:D3"/>
  </mergeCells>
  <pageMargins left="0.49"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topLeftCell="A34" workbookViewId="0">
      <selection activeCell="B124" sqref="B124"/>
    </sheetView>
  </sheetViews>
  <sheetFormatPr defaultColWidth="8.85546875" defaultRowHeight="15" x14ac:dyDescent="0.25"/>
  <cols>
    <col min="1" max="1" width="5.42578125" style="201" customWidth="1"/>
    <col min="2" max="2" width="24.28515625" style="201" customWidth="1"/>
    <col min="3" max="3" width="6.85546875" style="201" customWidth="1"/>
    <col min="4" max="4" width="6.42578125" style="201" customWidth="1"/>
    <col min="5" max="5" width="8.7109375" style="201" customWidth="1"/>
    <col min="6" max="6" width="6.42578125" style="201" customWidth="1"/>
    <col min="7" max="7" width="9" style="201" customWidth="1"/>
    <col min="8" max="8" width="7.28515625" style="201" customWidth="1"/>
    <col min="9" max="9" width="8.7109375" style="201" customWidth="1"/>
    <col min="10" max="10" width="8.28515625" style="201" customWidth="1"/>
    <col min="11" max="11" width="7.42578125" style="201" customWidth="1"/>
    <col min="12" max="12" width="7" style="201" customWidth="1"/>
    <col min="13" max="13" width="7.85546875" style="201" customWidth="1"/>
    <col min="14" max="14" width="6.42578125" style="201" customWidth="1"/>
    <col min="15" max="15" width="8.42578125" style="201" customWidth="1"/>
    <col min="16" max="16" width="7.28515625" style="201" customWidth="1"/>
    <col min="17" max="17" width="7.7109375" style="201" customWidth="1"/>
    <col min="18" max="18" width="6.85546875" style="201" customWidth="1"/>
    <col min="19" max="19" width="7.5703125" style="201" customWidth="1"/>
    <col min="20" max="20" width="7.7109375" style="201" customWidth="1"/>
    <col min="21" max="21" width="7.140625" style="201" customWidth="1"/>
    <col min="22" max="22" width="7.5703125" style="201" customWidth="1"/>
    <col min="23" max="23" width="14.85546875" style="201" customWidth="1"/>
    <col min="24" max="24" width="17.5703125" style="201" customWidth="1"/>
    <col min="25" max="25" width="0.42578125" style="201" hidden="1" customWidth="1"/>
    <col min="26" max="276" width="8.85546875" style="201"/>
    <col min="277" max="277" width="9.140625" style="201" customWidth="1"/>
    <col min="278" max="278" width="33.140625" style="201" customWidth="1"/>
    <col min="279" max="279" width="18.85546875" style="201" customWidth="1"/>
    <col min="280" max="280" width="38.140625" style="201" customWidth="1"/>
    <col min="281" max="281" width="0" style="201" hidden="1" customWidth="1"/>
    <col min="282" max="532" width="8.85546875" style="201"/>
    <col min="533" max="533" width="9.140625" style="201" customWidth="1"/>
    <col min="534" max="534" width="33.140625" style="201" customWidth="1"/>
    <col min="535" max="535" width="18.85546875" style="201" customWidth="1"/>
    <col min="536" max="536" width="38.140625" style="201" customWidth="1"/>
    <col min="537" max="537" width="0" style="201" hidden="1" customWidth="1"/>
    <col min="538" max="788" width="8.85546875" style="201"/>
    <col min="789" max="789" width="9.140625" style="201" customWidth="1"/>
    <col min="790" max="790" width="33.140625" style="201" customWidth="1"/>
    <col min="791" max="791" width="18.85546875" style="201" customWidth="1"/>
    <col min="792" max="792" width="38.140625" style="201" customWidth="1"/>
    <col min="793" max="793" width="0" style="201" hidden="1" customWidth="1"/>
    <col min="794" max="1044" width="8.85546875" style="201"/>
    <col min="1045" max="1045" width="9.140625" style="201" customWidth="1"/>
    <col min="1046" max="1046" width="33.140625" style="201" customWidth="1"/>
    <col min="1047" max="1047" width="18.85546875" style="201" customWidth="1"/>
    <col min="1048" max="1048" width="38.140625" style="201" customWidth="1"/>
    <col min="1049" max="1049" width="0" style="201" hidden="1" customWidth="1"/>
    <col min="1050" max="1300" width="8.85546875" style="201"/>
    <col min="1301" max="1301" width="9.140625" style="201" customWidth="1"/>
    <col min="1302" max="1302" width="33.140625" style="201" customWidth="1"/>
    <col min="1303" max="1303" width="18.85546875" style="201" customWidth="1"/>
    <col min="1304" max="1304" width="38.140625" style="201" customWidth="1"/>
    <col min="1305" max="1305" width="0" style="201" hidden="1" customWidth="1"/>
    <col min="1306" max="1556" width="8.85546875" style="201"/>
    <col min="1557" max="1557" width="9.140625" style="201" customWidth="1"/>
    <col min="1558" max="1558" width="33.140625" style="201" customWidth="1"/>
    <col min="1559" max="1559" width="18.85546875" style="201" customWidth="1"/>
    <col min="1560" max="1560" width="38.140625" style="201" customWidth="1"/>
    <col min="1561" max="1561" width="0" style="201" hidden="1" customWidth="1"/>
    <col min="1562" max="1812" width="8.85546875" style="201"/>
    <col min="1813" max="1813" width="9.140625" style="201" customWidth="1"/>
    <col min="1814" max="1814" width="33.140625" style="201" customWidth="1"/>
    <col min="1815" max="1815" width="18.85546875" style="201" customWidth="1"/>
    <col min="1816" max="1816" width="38.140625" style="201" customWidth="1"/>
    <col min="1817" max="1817" width="0" style="201" hidden="1" customWidth="1"/>
    <col min="1818" max="2068" width="8.85546875" style="201"/>
    <col min="2069" max="2069" width="9.140625" style="201" customWidth="1"/>
    <col min="2070" max="2070" width="33.140625" style="201" customWidth="1"/>
    <col min="2071" max="2071" width="18.85546875" style="201" customWidth="1"/>
    <col min="2072" max="2072" width="38.140625" style="201" customWidth="1"/>
    <col min="2073" max="2073" width="0" style="201" hidden="1" customWidth="1"/>
    <col min="2074" max="2324" width="8.85546875" style="201"/>
    <col min="2325" max="2325" width="9.140625" style="201" customWidth="1"/>
    <col min="2326" max="2326" width="33.140625" style="201" customWidth="1"/>
    <col min="2327" max="2327" width="18.85546875" style="201" customWidth="1"/>
    <col min="2328" max="2328" width="38.140625" style="201" customWidth="1"/>
    <col min="2329" max="2329" width="0" style="201" hidden="1" customWidth="1"/>
    <col min="2330" max="2580" width="8.85546875" style="201"/>
    <col min="2581" max="2581" width="9.140625" style="201" customWidth="1"/>
    <col min="2582" max="2582" width="33.140625" style="201" customWidth="1"/>
    <col min="2583" max="2583" width="18.85546875" style="201" customWidth="1"/>
    <col min="2584" max="2584" width="38.140625" style="201" customWidth="1"/>
    <col min="2585" max="2585" width="0" style="201" hidden="1" customWidth="1"/>
    <col min="2586" max="2836" width="8.85546875" style="201"/>
    <col min="2837" max="2837" width="9.140625" style="201" customWidth="1"/>
    <col min="2838" max="2838" width="33.140625" style="201" customWidth="1"/>
    <col min="2839" max="2839" width="18.85546875" style="201" customWidth="1"/>
    <col min="2840" max="2840" width="38.140625" style="201" customWidth="1"/>
    <col min="2841" max="2841" width="0" style="201" hidden="1" customWidth="1"/>
    <col min="2842" max="3092" width="8.85546875" style="201"/>
    <col min="3093" max="3093" width="9.140625" style="201" customWidth="1"/>
    <col min="3094" max="3094" width="33.140625" style="201" customWidth="1"/>
    <col min="3095" max="3095" width="18.85546875" style="201" customWidth="1"/>
    <col min="3096" max="3096" width="38.140625" style="201" customWidth="1"/>
    <col min="3097" max="3097" width="0" style="201" hidden="1" customWidth="1"/>
    <col min="3098" max="3348" width="8.85546875" style="201"/>
    <col min="3349" max="3349" width="9.140625" style="201" customWidth="1"/>
    <col min="3350" max="3350" width="33.140625" style="201" customWidth="1"/>
    <col min="3351" max="3351" width="18.85546875" style="201" customWidth="1"/>
    <col min="3352" max="3352" width="38.140625" style="201" customWidth="1"/>
    <col min="3353" max="3353" width="0" style="201" hidden="1" customWidth="1"/>
    <col min="3354" max="3604" width="8.85546875" style="201"/>
    <col min="3605" max="3605" width="9.140625" style="201" customWidth="1"/>
    <col min="3606" max="3606" width="33.140625" style="201" customWidth="1"/>
    <col min="3607" max="3607" width="18.85546875" style="201" customWidth="1"/>
    <col min="3608" max="3608" width="38.140625" style="201" customWidth="1"/>
    <col min="3609" max="3609" width="0" style="201" hidden="1" customWidth="1"/>
    <col min="3610" max="3860" width="8.85546875" style="201"/>
    <col min="3861" max="3861" width="9.140625" style="201" customWidth="1"/>
    <col min="3862" max="3862" width="33.140625" style="201" customWidth="1"/>
    <col min="3863" max="3863" width="18.85546875" style="201" customWidth="1"/>
    <col min="3864" max="3864" width="38.140625" style="201" customWidth="1"/>
    <col min="3865" max="3865" width="0" style="201" hidden="1" customWidth="1"/>
    <col min="3866" max="4116" width="8.85546875" style="201"/>
    <col min="4117" max="4117" width="9.140625" style="201" customWidth="1"/>
    <col min="4118" max="4118" width="33.140625" style="201" customWidth="1"/>
    <col min="4119" max="4119" width="18.85546875" style="201" customWidth="1"/>
    <col min="4120" max="4120" width="38.140625" style="201" customWidth="1"/>
    <col min="4121" max="4121" width="0" style="201" hidden="1" customWidth="1"/>
    <col min="4122" max="4372" width="8.85546875" style="201"/>
    <col min="4373" max="4373" width="9.140625" style="201" customWidth="1"/>
    <col min="4374" max="4374" width="33.140625" style="201" customWidth="1"/>
    <col min="4375" max="4375" width="18.85546875" style="201" customWidth="1"/>
    <col min="4376" max="4376" width="38.140625" style="201" customWidth="1"/>
    <col min="4377" max="4377" width="0" style="201" hidden="1" customWidth="1"/>
    <col min="4378" max="4628" width="8.85546875" style="201"/>
    <col min="4629" max="4629" width="9.140625" style="201" customWidth="1"/>
    <col min="4630" max="4630" width="33.140625" style="201" customWidth="1"/>
    <col min="4631" max="4631" width="18.85546875" style="201" customWidth="1"/>
    <col min="4632" max="4632" width="38.140625" style="201" customWidth="1"/>
    <col min="4633" max="4633" width="0" style="201" hidden="1" customWidth="1"/>
    <col min="4634" max="4884" width="8.85546875" style="201"/>
    <col min="4885" max="4885" width="9.140625" style="201" customWidth="1"/>
    <col min="4886" max="4886" width="33.140625" style="201" customWidth="1"/>
    <col min="4887" max="4887" width="18.85546875" style="201" customWidth="1"/>
    <col min="4888" max="4888" width="38.140625" style="201" customWidth="1"/>
    <col min="4889" max="4889" width="0" style="201" hidden="1" customWidth="1"/>
    <col min="4890" max="5140" width="8.85546875" style="201"/>
    <col min="5141" max="5141" width="9.140625" style="201" customWidth="1"/>
    <col min="5142" max="5142" width="33.140625" style="201" customWidth="1"/>
    <col min="5143" max="5143" width="18.85546875" style="201" customWidth="1"/>
    <col min="5144" max="5144" width="38.140625" style="201" customWidth="1"/>
    <col min="5145" max="5145" width="0" style="201" hidden="1" customWidth="1"/>
    <col min="5146" max="5396" width="8.85546875" style="201"/>
    <col min="5397" max="5397" width="9.140625" style="201" customWidth="1"/>
    <col min="5398" max="5398" width="33.140625" style="201" customWidth="1"/>
    <col min="5399" max="5399" width="18.85546875" style="201" customWidth="1"/>
    <col min="5400" max="5400" width="38.140625" style="201" customWidth="1"/>
    <col min="5401" max="5401" width="0" style="201" hidden="1" customWidth="1"/>
    <col min="5402" max="5652" width="8.85546875" style="201"/>
    <col min="5653" max="5653" width="9.140625" style="201" customWidth="1"/>
    <col min="5654" max="5654" width="33.140625" style="201" customWidth="1"/>
    <col min="5655" max="5655" width="18.85546875" style="201" customWidth="1"/>
    <col min="5656" max="5656" width="38.140625" style="201" customWidth="1"/>
    <col min="5657" max="5657" width="0" style="201" hidden="1" customWidth="1"/>
    <col min="5658" max="5908" width="8.85546875" style="201"/>
    <col min="5909" max="5909" width="9.140625" style="201" customWidth="1"/>
    <col min="5910" max="5910" width="33.140625" style="201" customWidth="1"/>
    <col min="5911" max="5911" width="18.85546875" style="201" customWidth="1"/>
    <col min="5912" max="5912" width="38.140625" style="201" customWidth="1"/>
    <col min="5913" max="5913" width="0" style="201" hidden="1" customWidth="1"/>
    <col min="5914" max="6164" width="8.85546875" style="201"/>
    <col min="6165" max="6165" width="9.140625" style="201" customWidth="1"/>
    <col min="6166" max="6166" width="33.140625" style="201" customWidth="1"/>
    <col min="6167" max="6167" width="18.85546875" style="201" customWidth="1"/>
    <col min="6168" max="6168" width="38.140625" style="201" customWidth="1"/>
    <col min="6169" max="6169" width="0" style="201" hidden="1" customWidth="1"/>
    <col min="6170" max="6420" width="8.85546875" style="201"/>
    <col min="6421" max="6421" width="9.140625" style="201" customWidth="1"/>
    <col min="6422" max="6422" width="33.140625" style="201" customWidth="1"/>
    <col min="6423" max="6423" width="18.85546875" style="201" customWidth="1"/>
    <col min="6424" max="6424" width="38.140625" style="201" customWidth="1"/>
    <col min="6425" max="6425" width="0" style="201" hidden="1" customWidth="1"/>
    <col min="6426" max="6676" width="8.85546875" style="201"/>
    <col min="6677" max="6677" width="9.140625" style="201" customWidth="1"/>
    <col min="6678" max="6678" width="33.140625" style="201" customWidth="1"/>
    <col min="6679" max="6679" width="18.85546875" style="201" customWidth="1"/>
    <col min="6680" max="6680" width="38.140625" style="201" customWidth="1"/>
    <col min="6681" max="6681" width="0" style="201" hidden="1" customWidth="1"/>
    <col min="6682" max="6932" width="8.85546875" style="201"/>
    <col min="6933" max="6933" width="9.140625" style="201" customWidth="1"/>
    <col min="6934" max="6934" width="33.140625" style="201" customWidth="1"/>
    <col min="6935" max="6935" width="18.85546875" style="201" customWidth="1"/>
    <col min="6936" max="6936" width="38.140625" style="201" customWidth="1"/>
    <col min="6937" max="6937" width="0" style="201" hidden="1" customWidth="1"/>
    <col min="6938" max="7188" width="8.85546875" style="201"/>
    <col min="7189" max="7189" width="9.140625" style="201" customWidth="1"/>
    <col min="7190" max="7190" width="33.140625" style="201" customWidth="1"/>
    <col min="7191" max="7191" width="18.85546875" style="201" customWidth="1"/>
    <col min="7192" max="7192" width="38.140625" style="201" customWidth="1"/>
    <col min="7193" max="7193" width="0" style="201" hidden="1" customWidth="1"/>
    <col min="7194" max="7444" width="8.85546875" style="201"/>
    <col min="7445" max="7445" width="9.140625" style="201" customWidth="1"/>
    <col min="7446" max="7446" width="33.140625" style="201" customWidth="1"/>
    <col min="7447" max="7447" width="18.85546875" style="201" customWidth="1"/>
    <col min="7448" max="7448" width="38.140625" style="201" customWidth="1"/>
    <col min="7449" max="7449" width="0" style="201" hidden="1" customWidth="1"/>
    <col min="7450" max="7700" width="8.85546875" style="201"/>
    <col min="7701" max="7701" width="9.140625" style="201" customWidth="1"/>
    <col min="7702" max="7702" width="33.140625" style="201" customWidth="1"/>
    <col min="7703" max="7703" width="18.85546875" style="201" customWidth="1"/>
    <col min="7704" max="7704" width="38.140625" style="201" customWidth="1"/>
    <col min="7705" max="7705" width="0" style="201" hidden="1" customWidth="1"/>
    <col min="7706" max="7956" width="8.85546875" style="201"/>
    <col min="7957" max="7957" width="9.140625" style="201" customWidth="1"/>
    <col min="7958" max="7958" width="33.140625" style="201" customWidth="1"/>
    <col min="7959" max="7959" width="18.85546875" style="201" customWidth="1"/>
    <col min="7960" max="7960" width="38.140625" style="201" customWidth="1"/>
    <col min="7961" max="7961" width="0" style="201" hidden="1" customWidth="1"/>
    <col min="7962" max="8212" width="8.85546875" style="201"/>
    <col min="8213" max="8213" width="9.140625" style="201" customWidth="1"/>
    <col min="8214" max="8214" width="33.140625" style="201" customWidth="1"/>
    <col min="8215" max="8215" width="18.85546875" style="201" customWidth="1"/>
    <col min="8216" max="8216" width="38.140625" style="201" customWidth="1"/>
    <col min="8217" max="8217" width="0" style="201" hidden="1" customWidth="1"/>
    <col min="8218" max="8468" width="8.85546875" style="201"/>
    <col min="8469" max="8469" width="9.140625" style="201" customWidth="1"/>
    <col min="8470" max="8470" width="33.140625" style="201" customWidth="1"/>
    <col min="8471" max="8471" width="18.85546875" style="201" customWidth="1"/>
    <col min="8472" max="8472" width="38.140625" style="201" customWidth="1"/>
    <col min="8473" max="8473" width="0" style="201" hidden="1" customWidth="1"/>
    <col min="8474" max="8724" width="8.85546875" style="201"/>
    <col min="8725" max="8725" width="9.140625" style="201" customWidth="1"/>
    <col min="8726" max="8726" width="33.140625" style="201" customWidth="1"/>
    <col min="8727" max="8727" width="18.85546875" style="201" customWidth="1"/>
    <col min="8728" max="8728" width="38.140625" style="201" customWidth="1"/>
    <col min="8729" max="8729" width="0" style="201" hidden="1" customWidth="1"/>
    <col min="8730" max="8980" width="8.85546875" style="201"/>
    <col min="8981" max="8981" width="9.140625" style="201" customWidth="1"/>
    <col min="8982" max="8982" width="33.140625" style="201" customWidth="1"/>
    <col min="8983" max="8983" width="18.85546875" style="201" customWidth="1"/>
    <col min="8984" max="8984" width="38.140625" style="201" customWidth="1"/>
    <col min="8985" max="8985" width="0" style="201" hidden="1" customWidth="1"/>
    <col min="8986" max="9236" width="8.85546875" style="201"/>
    <col min="9237" max="9237" width="9.140625" style="201" customWidth="1"/>
    <col min="9238" max="9238" width="33.140625" style="201" customWidth="1"/>
    <col min="9239" max="9239" width="18.85546875" style="201" customWidth="1"/>
    <col min="9240" max="9240" width="38.140625" style="201" customWidth="1"/>
    <col min="9241" max="9241" width="0" style="201" hidden="1" customWidth="1"/>
    <col min="9242" max="9492" width="8.85546875" style="201"/>
    <col min="9493" max="9493" width="9.140625" style="201" customWidth="1"/>
    <col min="9494" max="9494" width="33.140625" style="201" customWidth="1"/>
    <col min="9495" max="9495" width="18.85546875" style="201" customWidth="1"/>
    <col min="9496" max="9496" width="38.140625" style="201" customWidth="1"/>
    <col min="9497" max="9497" width="0" style="201" hidden="1" customWidth="1"/>
    <col min="9498" max="9748" width="8.85546875" style="201"/>
    <col min="9749" max="9749" width="9.140625" style="201" customWidth="1"/>
    <col min="9750" max="9750" width="33.140625" style="201" customWidth="1"/>
    <col min="9751" max="9751" width="18.85546875" style="201" customWidth="1"/>
    <col min="9752" max="9752" width="38.140625" style="201" customWidth="1"/>
    <col min="9753" max="9753" width="0" style="201" hidden="1" customWidth="1"/>
    <col min="9754" max="10004" width="8.85546875" style="201"/>
    <col min="10005" max="10005" width="9.140625" style="201" customWidth="1"/>
    <col min="10006" max="10006" width="33.140625" style="201" customWidth="1"/>
    <col min="10007" max="10007" width="18.85546875" style="201" customWidth="1"/>
    <col min="10008" max="10008" width="38.140625" style="201" customWidth="1"/>
    <col min="10009" max="10009" width="0" style="201" hidden="1" customWidth="1"/>
    <col min="10010" max="10260" width="8.85546875" style="201"/>
    <col min="10261" max="10261" width="9.140625" style="201" customWidth="1"/>
    <col min="10262" max="10262" width="33.140625" style="201" customWidth="1"/>
    <col min="10263" max="10263" width="18.85546875" style="201" customWidth="1"/>
    <col min="10264" max="10264" width="38.140625" style="201" customWidth="1"/>
    <col min="10265" max="10265" width="0" style="201" hidden="1" customWidth="1"/>
    <col min="10266" max="10516" width="8.85546875" style="201"/>
    <col min="10517" max="10517" width="9.140625" style="201" customWidth="1"/>
    <col min="10518" max="10518" width="33.140625" style="201" customWidth="1"/>
    <col min="10519" max="10519" width="18.85546875" style="201" customWidth="1"/>
    <col min="10520" max="10520" width="38.140625" style="201" customWidth="1"/>
    <col min="10521" max="10521" width="0" style="201" hidden="1" customWidth="1"/>
    <col min="10522" max="10772" width="8.85546875" style="201"/>
    <col min="10773" max="10773" width="9.140625" style="201" customWidth="1"/>
    <col min="10774" max="10774" width="33.140625" style="201" customWidth="1"/>
    <col min="10775" max="10775" width="18.85546875" style="201" customWidth="1"/>
    <col min="10776" max="10776" width="38.140625" style="201" customWidth="1"/>
    <col min="10777" max="10777" width="0" style="201" hidden="1" customWidth="1"/>
    <col min="10778" max="11028" width="8.85546875" style="201"/>
    <col min="11029" max="11029" width="9.140625" style="201" customWidth="1"/>
    <col min="11030" max="11030" width="33.140625" style="201" customWidth="1"/>
    <col min="11031" max="11031" width="18.85546875" style="201" customWidth="1"/>
    <col min="11032" max="11032" width="38.140625" style="201" customWidth="1"/>
    <col min="11033" max="11033" width="0" style="201" hidden="1" customWidth="1"/>
    <col min="11034" max="11284" width="8.85546875" style="201"/>
    <col min="11285" max="11285" width="9.140625" style="201" customWidth="1"/>
    <col min="11286" max="11286" width="33.140625" style="201" customWidth="1"/>
    <col min="11287" max="11287" width="18.85546875" style="201" customWidth="1"/>
    <col min="11288" max="11288" width="38.140625" style="201" customWidth="1"/>
    <col min="11289" max="11289" width="0" style="201" hidden="1" customWidth="1"/>
    <col min="11290" max="11540" width="8.85546875" style="201"/>
    <col min="11541" max="11541" width="9.140625" style="201" customWidth="1"/>
    <col min="11542" max="11542" width="33.140625" style="201" customWidth="1"/>
    <col min="11543" max="11543" width="18.85546875" style="201" customWidth="1"/>
    <col min="11544" max="11544" width="38.140625" style="201" customWidth="1"/>
    <col min="11545" max="11545" width="0" style="201" hidden="1" customWidth="1"/>
    <col min="11546" max="11796" width="8.85546875" style="201"/>
    <col min="11797" max="11797" width="9.140625" style="201" customWidth="1"/>
    <col min="11798" max="11798" width="33.140625" style="201" customWidth="1"/>
    <col min="11799" max="11799" width="18.85546875" style="201" customWidth="1"/>
    <col min="11800" max="11800" width="38.140625" style="201" customWidth="1"/>
    <col min="11801" max="11801" width="0" style="201" hidden="1" customWidth="1"/>
    <col min="11802" max="12052" width="8.85546875" style="201"/>
    <col min="12053" max="12053" width="9.140625" style="201" customWidth="1"/>
    <col min="12054" max="12054" width="33.140625" style="201" customWidth="1"/>
    <col min="12055" max="12055" width="18.85546875" style="201" customWidth="1"/>
    <col min="12056" max="12056" width="38.140625" style="201" customWidth="1"/>
    <col min="12057" max="12057" width="0" style="201" hidden="1" customWidth="1"/>
    <col min="12058" max="12308" width="8.85546875" style="201"/>
    <col min="12309" max="12309" width="9.140625" style="201" customWidth="1"/>
    <col min="12310" max="12310" width="33.140625" style="201" customWidth="1"/>
    <col min="12311" max="12311" width="18.85546875" style="201" customWidth="1"/>
    <col min="12312" max="12312" width="38.140625" style="201" customWidth="1"/>
    <col min="12313" max="12313" width="0" style="201" hidden="1" customWidth="1"/>
    <col min="12314" max="12564" width="8.85546875" style="201"/>
    <col min="12565" max="12565" width="9.140625" style="201" customWidth="1"/>
    <col min="12566" max="12566" width="33.140625" style="201" customWidth="1"/>
    <col min="12567" max="12567" width="18.85546875" style="201" customWidth="1"/>
    <col min="12568" max="12568" width="38.140625" style="201" customWidth="1"/>
    <col min="12569" max="12569" width="0" style="201" hidden="1" customWidth="1"/>
    <col min="12570" max="12820" width="8.85546875" style="201"/>
    <col min="12821" max="12821" width="9.140625" style="201" customWidth="1"/>
    <col min="12822" max="12822" width="33.140625" style="201" customWidth="1"/>
    <col min="12823" max="12823" width="18.85546875" style="201" customWidth="1"/>
    <col min="12824" max="12824" width="38.140625" style="201" customWidth="1"/>
    <col min="12825" max="12825" width="0" style="201" hidden="1" customWidth="1"/>
    <col min="12826" max="13076" width="8.85546875" style="201"/>
    <col min="13077" max="13077" width="9.140625" style="201" customWidth="1"/>
    <col min="13078" max="13078" width="33.140625" style="201" customWidth="1"/>
    <col min="13079" max="13079" width="18.85546875" style="201" customWidth="1"/>
    <col min="13080" max="13080" width="38.140625" style="201" customWidth="1"/>
    <col min="13081" max="13081" width="0" style="201" hidden="1" customWidth="1"/>
    <col min="13082" max="13332" width="8.85546875" style="201"/>
    <col min="13333" max="13333" width="9.140625" style="201" customWidth="1"/>
    <col min="13334" max="13334" width="33.140625" style="201" customWidth="1"/>
    <col min="13335" max="13335" width="18.85546875" style="201" customWidth="1"/>
    <col min="13336" max="13336" width="38.140625" style="201" customWidth="1"/>
    <col min="13337" max="13337" width="0" style="201" hidden="1" customWidth="1"/>
    <col min="13338" max="13588" width="8.85546875" style="201"/>
    <col min="13589" max="13589" width="9.140625" style="201" customWidth="1"/>
    <col min="13590" max="13590" width="33.140625" style="201" customWidth="1"/>
    <col min="13591" max="13591" width="18.85546875" style="201" customWidth="1"/>
    <col min="13592" max="13592" width="38.140625" style="201" customWidth="1"/>
    <col min="13593" max="13593" width="0" style="201" hidden="1" customWidth="1"/>
    <col min="13594" max="13844" width="8.85546875" style="201"/>
    <col min="13845" max="13845" width="9.140625" style="201" customWidth="1"/>
    <col min="13846" max="13846" width="33.140625" style="201" customWidth="1"/>
    <col min="13847" max="13847" width="18.85546875" style="201" customWidth="1"/>
    <col min="13848" max="13848" width="38.140625" style="201" customWidth="1"/>
    <col min="13849" max="13849" width="0" style="201" hidden="1" customWidth="1"/>
    <col min="13850" max="14100" width="8.85546875" style="201"/>
    <col min="14101" max="14101" width="9.140625" style="201" customWidth="1"/>
    <col min="14102" max="14102" width="33.140625" style="201" customWidth="1"/>
    <col min="14103" max="14103" width="18.85546875" style="201" customWidth="1"/>
    <col min="14104" max="14104" width="38.140625" style="201" customWidth="1"/>
    <col min="14105" max="14105" width="0" style="201" hidden="1" customWidth="1"/>
    <col min="14106" max="14356" width="8.85546875" style="201"/>
    <col min="14357" max="14357" width="9.140625" style="201" customWidth="1"/>
    <col min="14358" max="14358" width="33.140625" style="201" customWidth="1"/>
    <col min="14359" max="14359" width="18.85546875" style="201" customWidth="1"/>
    <col min="14360" max="14360" width="38.140625" style="201" customWidth="1"/>
    <col min="14361" max="14361" width="0" style="201" hidden="1" customWidth="1"/>
    <col min="14362" max="14612" width="8.85546875" style="201"/>
    <col min="14613" max="14613" width="9.140625" style="201" customWidth="1"/>
    <col min="14614" max="14614" width="33.140625" style="201" customWidth="1"/>
    <col min="14615" max="14615" width="18.85546875" style="201" customWidth="1"/>
    <col min="14616" max="14616" width="38.140625" style="201" customWidth="1"/>
    <col min="14617" max="14617" width="0" style="201" hidden="1" customWidth="1"/>
    <col min="14618" max="14868" width="8.85546875" style="201"/>
    <col min="14869" max="14869" width="9.140625" style="201" customWidth="1"/>
    <col min="14870" max="14870" width="33.140625" style="201" customWidth="1"/>
    <col min="14871" max="14871" width="18.85546875" style="201" customWidth="1"/>
    <col min="14872" max="14872" width="38.140625" style="201" customWidth="1"/>
    <col min="14873" max="14873" width="0" style="201" hidden="1" customWidth="1"/>
    <col min="14874" max="15124" width="8.85546875" style="201"/>
    <col min="15125" max="15125" width="9.140625" style="201" customWidth="1"/>
    <col min="15126" max="15126" width="33.140625" style="201" customWidth="1"/>
    <col min="15127" max="15127" width="18.85546875" style="201" customWidth="1"/>
    <col min="15128" max="15128" width="38.140625" style="201" customWidth="1"/>
    <col min="15129" max="15129" width="0" style="201" hidden="1" customWidth="1"/>
    <col min="15130" max="15380" width="8.85546875" style="201"/>
    <col min="15381" max="15381" width="9.140625" style="201" customWidth="1"/>
    <col min="15382" max="15382" width="33.140625" style="201" customWidth="1"/>
    <col min="15383" max="15383" width="18.85546875" style="201" customWidth="1"/>
    <col min="15384" max="15384" width="38.140625" style="201" customWidth="1"/>
    <col min="15385" max="15385" width="0" style="201" hidden="1" customWidth="1"/>
    <col min="15386" max="15636" width="8.85546875" style="201"/>
    <col min="15637" max="15637" width="9.140625" style="201" customWidth="1"/>
    <col min="15638" max="15638" width="33.140625" style="201" customWidth="1"/>
    <col min="15639" max="15639" width="18.85546875" style="201" customWidth="1"/>
    <col min="15640" max="15640" width="38.140625" style="201" customWidth="1"/>
    <col min="15641" max="15641" width="0" style="201" hidden="1" customWidth="1"/>
    <col min="15642" max="15892" width="8.85546875" style="201"/>
    <col min="15893" max="15893" width="9.140625" style="201" customWidth="1"/>
    <col min="15894" max="15894" width="33.140625" style="201" customWidth="1"/>
    <col min="15895" max="15895" width="18.85546875" style="201" customWidth="1"/>
    <col min="15896" max="15896" width="38.140625" style="201" customWidth="1"/>
    <col min="15897" max="15897" width="0" style="201" hidden="1" customWidth="1"/>
    <col min="15898" max="16148" width="8.85546875" style="201"/>
    <col min="16149" max="16149" width="9.140625" style="201" customWidth="1"/>
    <col min="16150" max="16150" width="33.140625" style="201" customWidth="1"/>
    <col min="16151" max="16151" width="18.85546875" style="201" customWidth="1"/>
    <col min="16152" max="16152" width="38.140625" style="201" customWidth="1"/>
    <col min="16153" max="16153" width="0" style="201" hidden="1" customWidth="1"/>
    <col min="16154" max="16384" width="8.85546875" style="201"/>
  </cols>
  <sheetData>
    <row r="1" spans="1:25" ht="60" customHeight="1" x14ac:dyDescent="0.25">
      <c r="A1" s="291" t="s">
        <v>440</v>
      </c>
      <c r="B1" s="291"/>
      <c r="C1" s="291"/>
      <c r="D1" s="291"/>
      <c r="E1" s="291"/>
      <c r="F1" s="291"/>
      <c r="G1" s="291"/>
      <c r="H1" s="291"/>
      <c r="I1" s="291"/>
      <c r="J1" s="291"/>
      <c r="K1" s="291"/>
      <c r="L1" s="291"/>
      <c r="M1" s="291"/>
      <c r="N1" s="291"/>
      <c r="O1" s="291"/>
      <c r="P1" s="291"/>
      <c r="Q1" s="291"/>
      <c r="R1" s="291"/>
      <c r="S1" s="291"/>
      <c r="T1" s="291"/>
      <c r="U1" s="291"/>
      <c r="V1" s="291"/>
      <c r="W1" s="203"/>
      <c r="X1" s="203"/>
    </row>
    <row r="2" spans="1:25" s="202" customFormat="1" ht="18.75" customHeight="1" x14ac:dyDescent="0.3">
      <c r="A2" s="289" t="s">
        <v>300</v>
      </c>
      <c r="B2" s="289"/>
      <c r="C2" s="289"/>
      <c r="D2" s="289"/>
      <c r="E2" s="289"/>
      <c r="F2" s="289"/>
      <c r="G2" s="289"/>
      <c r="H2" s="289"/>
      <c r="I2" s="289"/>
      <c r="J2" s="289"/>
      <c r="K2" s="289"/>
      <c r="L2" s="289"/>
      <c r="M2" s="289"/>
      <c r="N2" s="289"/>
      <c r="O2" s="289"/>
      <c r="P2" s="289"/>
      <c r="Q2" s="289"/>
      <c r="R2" s="289"/>
      <c r="S2" s="289"/>
      <c r="T2" s="289"/>
      <c r="U2" s="289"/>
      <c r="V2" s="289"/>
      <c r="W2" s="164"/>
      <c r="X2" s="164"/>
      <c r="Y2" s="164"/>
    </row>
    <row r="3" spans="1:25" s="202" customFormat="1" ht="18.75" customHeight="1" x14ac:dyDescent="0.3">
      <c r="A3" s="290"/>
      <c r="B3" s="290"/>
      <c r="C3" s="290"/>
      <c r="D3" s="290"/>
      <c r="E3" s="290"/>
      <c r="F3" s="290"/>
      <c r="G3" s="290"/>
      <c r="H3" s="290"/>
      <c r="I3" s="290"/>
      <c r="J3" s="290"/>
      <c r="K3" s="290"/>
      <c r="L3" s="290"/>
      <c r="M3" s="290"/>
      <c r="N3" s="290"/>
      <c r="O3" s="290"/>
      <c r="P3" s="290"/>
      <c r="Q3" s="290"/>
      <c r="R3" s="290"/>
      <c r="S3" s="290"/>
      <c r="T3" s="290"/>
      <c r="U3" s="290"/>
      <c r="V3" s="290"/>
      <c r="W3" s="196"/>
      <c r="X3" s="196"/>
      <c r="Y3" s="164"/>
    </row>
    <row r="4" spans="1:25" s="202" customFormat="1" ht="18.75" x14ac:dyDescent="0.3">
      <c r="A4" s="198"/>
      <c r="B4" s="198"/>
      <c r="C4" s="198"/>
      <c r="D4" s="198"/>
      <c r="E4" s="198"/>
      <c r="F4" s="198"/>
      <c r="G4" s="198"/>
      <c r="H4" s="198"/>
      <c r="I4" s="198"/>
      <c r="J4" s="198"/>
      <c r="K4" s="198"/>
      <c r="L4" s="198"/>
      <c r="M4" s="198"/>
      <c r="N4" s="198"/>
      <c r="O4" s="198"/>
      <c r="P4" s="198"/>
      <c r="Q4" s="198"/>
      <c r="R4" s="198"/>
      <c r="S4" s="198"/>
      <c r="T4" s="198"/>
      <c r="U4" s="198"/>
      <c r="V4" s="198"/>
      <c r="W4" s="198"/>
      <c r="X4" s="198"/>
      <c r="Y4" s="164"/>
    </row>
    <row r="5" spans="1:25" s="202" customFormat="1" ht="18.75" x14ac:dyDescent="0.3">
      <c r="A5" s="295" t="s">
        <v>195</v>
      </c>
      <c r="B5" s="295" t="s">
        <v>302</v>
      </c>
      <c r="C5" s="292" t="s">
        <v>2</v>
      </c>
      <c r="D5" s="293"/>
      <c r="E5" s="293"/>
      <c r="F5" s="293"/>
      <c r="G5" s="293"/>
      <c r="H5" s="293"/>
      <c r="I5" s="293"/>
      <c r="J5" s="293"/>
      <c r="K5" s="293"/>
      <c r="L5" s="293"/>
      <c r="M5" s="293"/>
      <c r="N5" s="293"/>
      <c r="O5" s="293"/>
      <c r="P5" s="293"/>
      <c r="Q5" s="293"/>
      <c r="R5" s="293"/>
      <c r="S5" s="293"/>
      <c r="T5" s="293"/>
      <c r="U5" s="293"/>
      <c r="V5" s="294" t="s">
        <v>301</v>
      </c>
      <c r="W5" s="198"/>
      <c r="X5" s="198"/>
      <c r="Y5" s="164"/>
    </row>
    <row r="6" spans="1:25" s="202" customFormat="1" ht="114" x14ac:dyDescent="0.3">
      <c r="A6" s="296"/>
      <c r="B6" s="296"/>
      <c r="C6" s="197" t="s">
        <v>35</v>
      </c>
      <c r="D6" s="197" t="s">
        <v>5</v>
      </c>
      <c r="E6" s="197" t="s">
        <v>303</v>
      </c>
      <c r="F6" s="197" t="s">
        <v>7</v>
      </c>
      <c r="G6" s="197" t="s">
        <v>304</v>
      </c>
      <c r="H6" s="197" t="s">
        <v>9</v>
      </c>
      <c r="I6" s="197" t="s">
        <v>10</v>
      </c>
      <c r="J6" s="197" t="s">
        <v>11</v>
      </c>
      <c r="K6" s="197" t="s">
        <v>12</v>
      </c>
      <c r="L6" s="197" t="s">
        <v>13</v>
      </c>
      <c r="M6" s="197" t="s">
        <v>14</v>
      </c>
      <c r="N6" s="197" t="s">
        <v>37</v>
      </c>
      <c r="O6" s="197" t="s">
        <v>305</v>
      </c>
      <c r="P6" s="197" t="s">
        <v>17</v>
      </c>
      <c r="Q6" s="197" t="s">
        <v>18</v>
      </c>
      <c r="R6" s="197" t="s">
        <v>19</v>
      </c>
      <c r="S6" s="197" t="s">
        <v>306</v>
      </c>
      <c r="T6" s="197" t="s">
        <v>21</v>
      </c>
      <c r="U6" s="197" t="s">
        <v>307</v>
      </c>
      <c r="V6" s="294"/>
      <c r="W6" s="158" t="s">
        <v>374</v>
      </c>
      <c r="X6" s="158" t="s">
        <v>3</v>
      </c>
      <c r="Y6" s="164"/>
    </row>
    <row r="7" spans="1:25" ht="15.75" x14ac:dyDescent="0.25">
      <c r="A7" s="158" t="s">
        <v>266</v>
      </c>
      <c r="B7" s="159" t="s">
        <v>308</v>
      </c>
      <c r="C7" s="159"/>
      <c r="D7" s="159"/>
      <c r="E7" s="159"/>
      <c r="F7" s="159"/>
      <c r="G7" s="159"/>
      <c r="H7" s="159"/>
      <c r="I7" s="159"/>
      <c r="J7" s="159"/>
      <c r="K7" s="159"/>
      <c r="L7" s="159"/>
      <c r="M7" s="159"/>
      <c r="N7" s="159"/>
      <c r="O7" s="159"/>
      <c r="P7" s="159"/>
      <c r="Q7" s="159"/>
      <c r="R7" s="159"/>
      <c r="S7" s="159"/>
      <c r="T7" s="159"/>
      <c r="U7" s="159"/>
      <c r="V7" s="159"/>
      <c r="W7" s="159"/>
      <c r="X7" s="159"/>
    </row>
    <row r="8" spans="1:25" ht="31.5" x14ac:dyDescent="0.25">
      <c r="A8" s="160">
        <v>1</v>
      </c>
      <c r="B8" s="161" t="s">
        <v>375</v>
      </c>
      <c r="C8" s="9"/>
      <c r="D8" s="9"/>
      <c r="E8" s="9" t="s">
        <v>33</v>
      </c>
      <c r="F8" s="9" t="s">
        <v>33</v>
      </c>
      <c r="G8" s="9" t="s">
        <v>33</v>
      </c>
      <c r="H8" s="9" t="s">
        <v>33</v>
      </c>
      <c r="I8" s="9" t="s">
        <v>33</v>
      </c>
      <c r="J8" s="9" t="s">
        <v>33</v>
      </c>
      <c r="K8" s="9" t="s">
        <v>33</v>
      </c>
      <c r="L8" s="9"/>
      <c r="M8" s="10" t="s">
        <v>33</v>
      </c>
      <c r="N8" s="9"/>
      <c r="O8" s="9"/>
      <c r="P8" s="9" t="s">
        <v>33</v>
      </c>
      <c r="Q8" s="9" t="s">
        <v>33</v>
      </c>
      <c r="R8" s="9" t="s">
        <v>33</v>
      </c>
      <c r="S8" s="9"/>
      <c r="T8" s="9" t="s">
        <v>33</v>
      </c>
      <c r="U8" s="9" t="s">
        <v>33</v>
      </c>
      <c r="V8" s="161">
        <f>COUNTIF(C8:U8,"Đ")</f>
        <v>13</v>
      </c>
      <c r="W8" s="160">
        <v>2017</v>
      </c>
      <c r="X8" s="160" t="s">
        <v>376</v>
      </c>
    </row>
    <row r="9" spans="1:25" s="204" customFormat="1" ht="31.5" x14ac:dyDescent="0.25">
      <c r="A9" s="160">
        <v>2</v>
      </c>
      <c r="B9" s="161" t="s">
        <v>377</v>
      </c>
      <c r="C9" s="9"/>
      <c r="D9" s="9"/>
      <c r="E9" s="9" t="s">
        <v>33</v>
      </c>
      <c r="F9" s="9" t="s">
        <v>33</v>
      </c>
      <c r="G9" s="9"/>
      <c r="H9" s="9" t="s">
        <v>33</v>
      </c>
      <c r="I9" s="9" t="s">
        <v>33</v>
      </c>
      <c r="J9" s="9" t="s">
        <v>33</v>
      </c>
      <c r="K9" s="9" t="s">
        <v>33</v>
      </c>
      <c r="L9" s="9"/>
      <c r="M9" s="10" t="s">
        <v>33</v>
      </c>
      <c r="N9" s="9"/>
      <c r="O9" s="9"/>
      <c r="P9" s="9" t="s">
        <v>33</v>
      </c>
      <c r="Q9" s="9" t="s">
        <v>33</v>
      </c>
      <c r="R9" s="9" t="s">
        <v>33</v>
      </c>
      <c r="S9" s="9"/>
      <c r="T9" s="9" t="s">
        <v>33</v>
      </c>
      <c r="U9" s="9" t="s">
        <v>33</v>
      </c>
      <c r="V9" s="161">
        <f t="shared" ref="V9:V13" si="0">COUNTIF(C9:U9,"Đ")</f>
        <v>12</v>
      </c>
      <c r="W9" s="160">
        <v>2018</v>
      </c>
      <c r="X9" s="160" t="s">
        <v>376</v>
      </c>
    </row>
    <row r="10" spans="1:25" s="204" customFormat="1" ht="31.5" x14ac:dyDescent="0.25">
      <c r="A10" s="160">
        <v>3</v>
      </c>
      <c r="B10" s="161" t="s">
        <v>378</v>
      </c>
      <c r="C10" s="9"/>
      <c r="D10" s="9"/>
      <c r="E10" s="9" t="s">
        <v>33</v>
      </c>
      <c r="F10" s="9" t="s">
        <v>33</v>
      </c>
      <c r="G10" s="9" t="s">
        <v>33</v>
      </c>
      <c r="H10" s="9" t="s">
        <v>33</v>
      </c>
      <c r="I10" s="9" t="s">
        <v>33</v>
      </c>
      <c r="J10" s="9" t="s">
        <v>33</v>
      </c>
      <c r="K10" s="9" t="s">
        <v>33</v>
      </c>
      <c r="L10" s="9"/>
      <c r="M10" s="10" t="s">
        <v>33</v>
      </c>
      <c r="N10" s="9"/>
      <c r="O10" s="9"/>
      <c r="P10" s="9" t="s">
        <v>33</v>
      </c>
      <c r="Q10" s="9" t="s">
        <v>33</v>
      </c>
      <c r="R10" s="9" t="s">
        <v>33</v>
      </c>
      <c r="S10" s="9"/>
      <c r="T10" s="9" t="s">
        <v>33</v>
      </c>
      <c r="U10" s="9" t="s">
        <v>33</v>
      </c>
      <c r="V10" s="161">
        <f t="shared" si="0"/>
        <v>13</v>
      </c>
      <c r="W10" s="160">
        <v>2019</v>
      </c>
      <c r="X10" s="160" t="s">
        <v>379</v>
      </c>
    </row>
    <row r="11" spans="1:25" s="204" customFormat="1" ht="31.5" x14ac:dyDescent="0.25">
      <c r="A11" s="160">
        <v>4</v>
      </c>
      <c r="B11" s="161" t="s">
        <v>309</v>
      </c>
      <c r="C11" s="9"/>
      <c r="D11" s="9"/>
      <c r="E11" s="9" t="s">
        <v>33</v>
      </c>
      <c r="F11" s="9" t="s">
        <v>33</v>
      </c>
      <c r="G11" s="9" t="s">
        <v>33</v>
      </c>
      <c r="H11" s="9" t="s">
        <v>33</v>
      </c>
      <c r="I11" s="9" t="s">
        <v>33</v>
      </c>
      <c r="J11" s="9" t="s">
        <v>33</v>
      </c>
      <c r="K11" s="9" t="s">
        <v>33</v>
      </c>
      <c r="L11" s="9"/>
      <c r="M11" s="10"/>
      <c r="N11" s="9"/>
      <c r="O11" s="9"/>
      <c r="P11" s="9" t="s">
        <v>33</v>
      </c>
      <c r="Q11" s="9" t="s">
        <v>33</v>
      </c>
      <c r="R11" s="9" t="s">
        <v>33</v>
      </c>
      <c r="S11" s="9"/>
      <c r="T11" s="9" t="s">
        <v>33</v>
      </c>
      <c r="U11" s="9" t="s">
        <v>33</v>
      </c>
      <c r="V11" s="161">
        <f t="shared" si="0"/>
        <v>12</v>
      </c>
      <c r="W11" s="160">
        <v>2020</v>
      </c>
      <c r="X11" s="160" t="s">
        <v>379</v>
      </c>
    </row>
    <row r="12" spans="1:25" ht="15.75" x14ac:dyDescent="0.25">
      <c r="A12" s="160">
        <v>5</v>
      </c>
      <c r="B12" s="161" t="s">
        <v>310</v>
      </c>
      <c r="C12" s="9"/>
      <c r="D12" s="9"/>
      <c r="E12" s="9" t="s">
        <v>33</v>
      </c>
      <c r="F12" s="9" t="s">
        <v>33</v>
      </c>
      <c r="G12" s="9" t="s">
        <v>33</v>
      </c>
      <c r="H12" s="9" t="s">
        <v>33</v>
      </c>
      <c r="I12" s="9" t="s">
        <v>33</v>
      </c>
      <c r="J12" s="9" t="s">
        <v>33</v>
      </c>
      <c r="K12" s="9" t="s">
        <v>33</v>
      </c>
      <c r="L12" s="9"/>
      <c r="M12" s="10" t="s">
        <v>33</v>
      </c>
      <c r="N12" s="9"/>
      <c r="O12" s="9"/>
      <c r="P12" s="9" t="s">
        <v>33</v>
      </c>
      <c r="Q12" s="9" t="s">
        <v>33</v>
      </c>
      <c r="R12" s="9" t="s">
        <v>33</v>
      </c>
      <c r="S12" s="9"/>
      <c r="T12" s="9" t="s">
        <v>33</v>
      </c>
      <c r="U12" s="9" t="s">
        <v>33</v>
      </c>
      <c r="V12" s="161">
        <f t="shared" si="0"/>
        <v>13</v>
      </c>
      <c r="W12" s="160">
        <v>2021</v>
      </c>
      <c r="X12" s="160"/>
    </row>
    <row r="13" spans="1:25" s="204" customFormat="1" ht="15.75" x14ac:dyDescent="0.25">
      <c r="A13" s="160">
        <v>6</v>
      </c>
      <c r="B13" s="161" t="s">
        <v>311</v>
      </c>
      <c r="C13" s="9"/>
      <c r="D13" s="9"/>
      <c r="E13" s="9" t="s">
        <v>33</v>
      </c>
      <c r="F13" s="9" t="s">
        <v>33</v>
      </c>
      <c r="G13" s="9"/>
      <c r="H13" s="9" t="s">
        <v>33</v>
      </c>
      <c r="I13" s="9" t="s">
        <v>33</v>
      </c>
      <c r="J13" s="9" t="s">
        <v>33</v>
      </c>
      <c r="K13" s="9" t="s">
        <v>33</v>
      </c>
      <c r="L13" s="9"/>
      <c r="M13" s="10" t="s">
        <v>33</v>
      </c>
      <c r="N13" s="9"/>
      <c r="O13" s="9"/>
      <c r="P13" s="9" t="s">
        <v>33</v>
      </c>
      <c r="Q13" s="9" t="s">
        <v>33</v>
      </c>
      <c r="R13" s="9" t="s">
        <v>33</v>
      </c>
      <c r="S13" s="9"/>
      <c r="T13" s="9" t="s">
        <v>33</v>
      </c>
      <c r="U13" s="9" t="s">
        <v>33</v>
      </c>
      <c r="V13" s="161">
        <f t="shared" si="0"/>
        <v>12</v>
      </c>
      <c r="W13" s="160">
        <v>2021</v>
      </c>
      <c r="X13" s="160"/>
    </row>
    <row r="14" spans="1:25" s="204" customFormat="1" ht="15.75" x14ac:dyDescent="0.25">
      <c r="A14" s="158" t="s">
        <v>288</v>
      </c>
      <c r="B14" s="159" t="s">
        <v>312</v>
      </c>
      <c r="C14" s="159"/>
      <c r="D14" s="159"/>
      <c r="E14" s="159"/>
      <c r="F14" s="159"/>
      <c r="G14" s="159"/>
      <c r="H14" s="159"/>
      <c r="I14" s="159"/>
      <c r="J14" s="159"/>
      <c r="K14" s="159"/>
      <c r="L14" s="159"/>
      <c r="M14" s="159"/>
      <c r="N14" s="159"/>
      <c r="O14" s="159"/>
      <c r="P14" s="159"/>
      <c r="Q14" s="159"/>
      <c r="R14" s="159"/>
      <c r="S14" s="159"/>
      <c r="T14" s="159"/>
      <c r="U14" s="159"/>
      <c r="V14" s="159"/>
      <c r="W14" s="158"/>
      <c r="X14" s="158"/>
    </row>
    <row r="15" spans="1:25" s="204" customFormat="1" ht="31.5" x14ac:dyDescent="0.25">
      <c r="A15" s="160">
        <v>7</v>
      </c>
      <c r="B15" s="161" t="s">
        <v>380</v>
      </c>
      <c r="C15" s="166" t="s">
        <v>33</v>
      </c>
      <c r="D15" s="166" t="s">
        <v>33</v>
      </c>
      <c r="E15" s="166" t="s">
        <v>33</v>
      </c>
      <c r="F15" s="166" t="s">
        <v>33</v>
      </c>
      <c r="G15" s="9"/>
      <c r="H15" s="166" t="s">
        <v>33</v>
      </c>
      <c r="I15" s="166" t="s">
        <v>33</v>
      </c>
      <c r="J15" s="166" t="s">
        <v>33</v>
      </c>
      <c r="K15" s="166" t="s">
        <v>33</v>
      </c>
      <c r="L15" s="9"/>
      <c r="M15" s="9"/>
      <c r="N15" s="9"/>
      <c r="O15" s="9"/>
      <c r="P15" s="166" t="s">
        <v>33</v>
      </c>
      <c r="Q15" s="166" t="s">
        <v>33</v>
      </c>
      <c r="R15" s="166" t="s">
        <v>33</v>
      </c>
      <c r="S15" s="166" t="s">
        <v>33</v>
      </c>
      <c r="T15" s="166" t="s">
        <v>33</v>
      </c>
      <c r="U15" s="166" t="s">
        <v>33</v>
      </c>
      <c r="V15" s="161">
        <f t="shared" ref="V15:V31" si="1">COUNTIF(C15:U15,"Đ")</f>
        <v>14</v>
      </c>
      <c r="W15" s="160">
        <v>2015</v>
      </c>
      <c r="X15" s="160" t="s">
        <v>376</v>
      </c>
    </row>
    <row r="16" spans="1:25" ht="31.5" x14ac:dyDescent="0.25">
      <c r="A16" s="160">
        <v>8</v>
      </c>
      <c r="B16" s="161" t="s">
        <v>381</v>
      </c>
      <c r="C16" s="166" t="s">
        <v>33</v>
      </c>
      <c r="D16" s="166" t="s">
        <v>33</v>
      </c>
      <c r="E16" s="166" t="s">
        <v>33</v>
      </c>
      <c r="F16" s="166" t="s">
        <v>33</v>
      </c>
      <c r="G16" s="166" t="s">
        <v>33</v>
      </c>
      <c r="H16" s="166" t="s">
        <v>33</v>
      </c>
      <c r="I16" s="166" t="s">
        <v>33</v>
      </c>
      <c r="J16" s="166" t="s">
        <v>33</v>
      </c>
      <c r="K16" s="166" t="s">
        <v>33</v>
      </c>
      <c r="L16" s="9"/>
      <c r="M16" s="9"/>
      <c r="N16" s="9"/>
      <c r="O16" s="9"/>
      <c r="P16" s="166" t="s">
        <v>33</v>
      </c>
      <c r="Q16" s="9"/>
      <c r="R16" s="166" t="s">
        <v>33</v>
      </c>
      <c r="S16" s="166" t="s">
        <v>33</v>
      </c>
      <c r="T16" s="166" t="s">
        <v>33</v>
      </c>
      <c r="U16" s="166" t="s">
        <v>33</v>
      </c>
      <c r="V16" s="161">
        <f t="shared" si="1"/>
        <v>14</v>
      </c>
      <c r="W16" s="160">
        <v>2015</v>
      </c>
      <c r="X16" s="160" t="s">
        <v>376</v>
      </c>
    </row>
    <row r="17" spans="1:24" s="204" customFormat="1" ht="31.5" x14ac:dyDescent="0.25">
      <c r="A17" s="160">
        <v>9</v>
      </c>
      <c r="B17" s="161" t="s">
        <v>382</v>
      </c>
      <c r="C17" s="166" t="s">
        <v>33</v>
      </c>
      <c r="D17" s="166" t="s">
        <v>33</v>
      </c>
      <c r="E17" s="166" t="s">
        <v>33</v>
      </c>
      <c r="F17" s="166" t="s">
        <v>33</v>
      </c>
      <c r="G17" s="9"/>
      <c r="H17" s="166" t="s">
        <v>33</v>
      </c>
      <c r="I17" s="166" t="s">
        <v>33</v>
      </c>
      <c r="J17" s="166" t="s">
        <v>33</v>
      </c>
      <c r="K17" s="166" t="s">
        <v>33</v>
      </c>
      <c r="L17" s="9"/>
      <c r="M17" s="9"/>
      <c r="N17" s="9"/>
      <c r="O17" s="9"/>
      <c r="P17" s="166" t="s">
        <v>33</v>
      </c>
      <c r="Q17" s="166" t="s">
        <v>33</v>
      </c>
      <c r="R17" s="166" t="s">
        <v>33</v>
      </c>
      <c r="S17" s="166" t="s">
        <v>33</v>
      </c>
      <c r="T17" s="166" t="s">
        <v>33</v>
      </c>
      <c r="U17" s="166" t="s">
        <v>33</v>
      </c>
      <c r="V17" s="161">
        <f t="shared" si="1"/>
        <v>14</v>
      </c>
      <c r="W17" s="160">
        <v>2019</v>
      </c>
      <c r="X17" s="160" t="s">
        <v>379</v>
      </c>
    </row>
    <row r="18" spans="1:24" s="204" customFormat="1" ht="31.5" x14ac:dyDescent="0.25">
      <c r="A18" s="160">
        <v>10</v>
      </c>
      <c r="B18" s="161" t="s">
        <v>383</v>
      </c>
      <c r="C18" s="166" t="s">
        <v>33</v>
      </c>
      <c r="D18" s="166" t="s">
        <v>33</v>
      </c>
      <c r="E18" s="166" t="s">
        <v>33</v>
      </c>
      <c r="F18" s="166" t="s">
        <v>33</v>
      </c>
      <c r="G18" s="9"/>
      <c r="H18" s="166" t="s">
        <v>33</v>
      </c>
      <c r="I18" s="166" t="s">
        <v>33</v>
      </c>
      <c r="J18" s="166" t="s">
        <v>33</v>
      </c>
      <c r="K18" s="166" t="s">
        <v>33</v>
      </c>
      <c r="L18" s="9"/>
      <c r="M18" s="9"/>
      <c r="N18" s="9"/>
      <c r="O18" s="9"/>
      <c r="P18" s="166" t="s">
        <v>33</v>
      </c>
      <c r="Q18" s="9"/>
      <c r="R18" s="166" t="s">
        <v>33</v>
      </c>
      <c r="S18" s="166" t="s">
        <v>33</v>
      </c>
      <c r="T18" s="166" t="s">
        <v>33</v>
      </c>
      <c r="U18" s="166" t="s">
        <v>33</v>
      </c>
      <c r="V18" s="161">
        <f t="shared" si="1"/>
        <v>13</v>
      </c>
      <c r="W18" s="160">
        <v>2020</v>
      </c>
      <c r="X18" s="160" t="s">
        <v>379</v>
      </c>
    </row>
    <row r="19" spans="1:24" s="204" customFormat="1" ht="31.5" x14ac:dyDescent="0.25">
      <c r="A19" s="160">
        <v>11</v>
      </c>
      <c r="B19" s="161" t="s">
        <v>384</v>
      </c>
      <c r="C19" s="166" t="s">
        <v>33</v>
      </c>
      <c r="D19" s="166" t="s">
        <v>33</v>
      </c>
      <c r="E19" s="166" t="s">
        <v>33</v>
      </c>
      <c r="F19" s="166" t="s">
        <v>33</v>
      </c>
      <c r="G19" s="166" t="s">
        <v>33</v>
      </c>
      <c r="H19" s="166" t="s">
        <v>33</v>
      </c>
      <c r="I19" s="166" t="s">
        <v>33</v>
      </c>
      <c r="J19" s="166" t="s">
        <v>33</v>
      </c>
      <c r="K19" s="166" t="s">
        <v>33</v>
      </c>
      <c r="L19" s="9"/>
      <c r="M19" s="9"/>
      <c r="N19" s="9"/>
      <c r="O19" s="166" t="s">
        <v>33</v>
      </c>
      <c r="P19" s="166" t="s">
        <v>33</v>
      </c>
      <c r="Q19" s="166" t="s">
        <v>33</v>
      </c>
      <c r="R19" s="166" t="s">
        <v>33</v>
      </c>
      <c r="S19" s="166" t="s">
        <v>33</v>
      </c>
      <c r="T19" s="166" t="s">
        <v>33</v>
      </c>
      <c r="U19" s="166" t="s">
        <v>33</v>
      </c>
      <c r="V19" s="161">
        <f t="shared" si="1"/>
        <v>16</v>
      </c>
      <c r="W19" s="160">
        <v>2020</v>
      </c>
      <c r="X19" s="160" t="s">
        <v>379</v>
      </c>
    </row>
    <row r="20" spans="1:24" s="204" customFormat="1" ht="15.75" x14ac:dyDescent="0.25">
      <c r="A20" s="160">
        <v>12</v>
      </c>
      <c r="B20" s="161" t="s">
        <v>385</v>
      </c>
      <c r="C20" s="166" t="s">
        <v>33</v>
      </c>
      <c r="D20" s="166" t="s">
        <v>33</v>
      </c>
      <c r="E20" s="166" t="s">
        <v>33</v>
      </c>
      <c r="F20" s="166" t="s">
        <v>33</v>
      </c>
      <c r="G20" s="9"/>
      <c r="H20" s="166" t="s">
        <v>33</v>
      </c>
      <c r="I20" s="166" t="s">
        <v>33</v>
      </c>
      <c r="J20" s="166" t="s">
        <v>33</v>
      </c>
      <c r="K20" s="166" t="s">
        <v>33</v>
      </c>
      <c r="L20" s="9"/>
      <c r="M20" s="9"/>
      <c r="N20" s="9"/>
      <c r="O20" s="9"/>
      <c r="P20" s="166" t="s">
        <v>33</v>
      </c>
      <c r="Q20" s="166" t="s">
        <v>33</v>
      </c>
      <c r="R20" s="166" t="s">
        <v>33</v>
      </c>
      <c r="S20" s="166" t="s">
        <v>33</v>
      </c>
      <c r="T20" s="166" t="s">
        <v>33</v>
      </c>
      <c r="U20" s="166" t="s">
        <v>33</v>
      </c>
      <c r="V20" s="161">
        <f t="shared" si="1"/>
        <v>14</v>
      </c>
      <c r="W20" s="160">
        <v>2020</v>
      </c>
      <c r="X20" s="160" t="s">
        <v>386</v>
      </c>
    </row>
    <row r="21" spans="1:24" ht="31.5" x14ac:dyDescent="0.25">
      <c r="A21" s="158" t="s">
        <v>289</v>
      </c>
      <c r="B21" s="159" t="s">
        <v>313</v>
      </c>
      <c r="C21" s="159"/>
      <c r="D21" s="159"/>
      <c r="E21" s="159"/>
      <c r="F21" s="159"/>
      <c r="G21" s="159"/>
      <c r="H21" s="159"/>
      <c r="I21" s="159"/>
      <c r="J21" s="159"/>
      <c r="K21" s="159"/>
      <c r="L21" s="159"/>
      <c r="M21" s="159"/>
      <c r="N21" s="159"/>
      <c r="O21" s="159"/>
      <c r="P21" s="159"/>
      <c r="Q21" s="159"/>
      <c r="R21" s="159"/>
      <c r="S21" s="159"/>
      <c r="T21" s="159"/>
      <c r="U21" s="159"/>
      <c r="V21" s="161"/>
      <c r="W21" s="158"/>
      <c r="X21" s="158"/>
    </row>
    <row r="22" spans="1:24" s="204" customFormat="1" ht="31.5" x14ac:dyDescent="0.25">
      <c r="A22" s="160">
        <v>13</v>
      </c>
      <c r="B22" s="161" t="s">
        <v>58</v>
      </c>
      <c r="C22" s="166" t="s">
        <v>33</v>
      </c>
      <c r="D22" s="166" t="s">
        <v>33</v>
      </c>
      <c r="E22" s="166" t="s">
        <v>33</v>
      </c>
      <c r="F22" s="166" t="s">
        <v>33</v>
      </c>
      <c r="G22" s="166" t="s">
        <v>33</v>
      </c>
      <c r="H22" s="166" t="s">
        <v>33</v>
      </c>
      <c r="I22" s="166" t="s">
        <v>33</v>
      </c>
      <c r="J22" s="166" t="s">
        <v>33</v>
      </c>
      <c r="K22" s="166" t="s">
        <v>33</v>
      </c>
      <c r="L22" s="166" t="s">
        <v>33</v>
      </c>
      <c r="M22" s="166" t="s">
        <v>33</v>
      </c>
      <c r="N22" s="166" t="s">
        <v>33</v>
      </c>
      <c r="O22" s="166" t="s">
        <v>33</v>
      </c>
      <c r="P22" s="166" t="s">
        <v>33</v>
      </c>
      <c r="Q22" s="165"/>
      <c r="R22" s="165" t="s">
        <v>33</v>
      </c>
      <c r="S22" s="179"/>
      <c r="T22" s="165" t="s">
        <v>33</v>
      </c>
      <c r="U22" s="165" t="s">
        <v>33</v>
      </c>
      <c r="V22" s="161">
        <f t="shared" si="1"/>
        <v>17</v>
      </c>
      <c r="W22" s="160">
        <v>2018</v>
      </c>
      <c r="X22" s="160" t="s">
        <v>379</v>
      </c>
    </row>
    <row r="23" spans="1:24" s="204" customFormat="1" ht="15.75" x14ac:dyDescent="0.25">
      <c r="A23" s="160">
        <v>14</v>
      </c>
      <c r="B23" s="161" t="s">
        <v>327</v>
      </c>
      <c r="C23" s="166" t="s">
        <v>33</v>
      </c>
      <c r="D23" s="166" t="s">
        <v>33</v>
      </c>
      <c r="E23" s="166" t="s">
        <v>33</v>
      </c>
      <c r="F23" s="166" t="s">
        <v>33</v>
      </c>
      <c r="G23" s="166" t="s">
        <v>33</v>
      </c>
      <c r="H23" s="166" t="s">
        <v>33</v>
      </c>
      <c r="I23" s="166" t="s">
        <v>33</v>
      </c>
      <c r="J23" s="166" t="s">
        <v>33</v>
      </c>
      <c r="K23" s="166" t="s">
        <v>33</v>
      </c>
      <c r="L23" s="166" t="s">
        <v>33</v>
      </c>
      <c r="M23" s="166" t="s">
        <v>33</v>
      </c>
      <c r="N23" s="166" t="s">
        <v>33</v>
      </c>
      <c r="O23" s="166" t="s">
        <v>33</v>
      </c>
      <c r="P23" s="166" t="s">
        <v>33</v>
      </c>
      <c r="Q23" s="165"/>
      <c r="R23" s="165" t="s">
        <v>33</v>
      </c>
      <c r="S23" s="165"/>
      <c r="T23" s="165" t="s">
        <v>33</v>
      </c>
      <c r="U23" s="165" t="s">
        <v>33</v>
      </c>
      <c r="V23" s="161">
        <f t="shared" si="1"/>
        <v>17</v>
      </c>
      <c r="W23" s="160">
        <v>2018</v>
      </c>
      <c r="X23" s="160" t="s">
        <v>386</v>
      </c>
    </row>
    <row r="24" spans="1:24" s="204" customFormat="1" ht="15.75" x14ac:dyDescent="0.25">
      <c r="A24" s="158" t="s">
        <v>314</v>
      </c>
      <c r="B24" s="159" t="s">
        <v>315</v>
      </c>
      <c r="C24" s="159"/>
      <c r="D24" s="159"/>
      <c r="E24" s="159"/>
      <c r="F24" s="159"/>
      <c r="G24" s="159"/>
      <c r="H24" s="159"/>
      <c r="I24" s="159"/>
      <c r="J24" s="159"/>
      <c r="K24" s="159"/>
      <c r="L24" s="159"/>
      <c r="M24" s="159"/>
      <c r="N24" s="159"/>
      <c r="O24" s="159"/>
      <c r="P24" s="159"/>
      <c r="Q24" s="159"/>
      <c r="R24" s="159"/>
      <c r="S24" s="159"/>
      <c r="T24" s="159"/>
      <c r="U24" s="159"/>
      <c r="V24" s="161"/>
      <c r="W24" s="158"/>
      <c r="X24" s="158"/>
    </row>
    <row r="25" spans="1:24" s="204" customFormat="1" ht="31.5" x14ac:dyDescent="0.25">
      <c r="A25" s="160">
        <v>15</v>
      </c>
      <c r="B25" s="161" t="s">
        <v>316</v>
      </c>
      <c r="C25" s="9" t="s">
        <v>33</v>
      </c>
      <c r="D25" s="9" t="s">
        <v>33</v>
      </c>
      <c r="E25" s="9" t="s">
        <v>33</v>
      </c>
      <c r="F25" s="9" t="s">
        <v>33</v>
      </c>
      <c r="G25" s="9" t="s">
        <v>33</v>
      </c>
      <c r="H25" s="9" t="s">
        <v>33</v>
      </c>
      <c r="I25" s="9" t="s">
        <v>33</v>
      </c>
      <c r="J25" s="9"/>
      <c r="K25" s="9" t="s">
        <v>33</v>
      </c>
      <c r="L25" s="9"/>
      <c r="M25" s="9"/>
      <c r="N25" s="9" t="s">
        <v>33</v>
      </c>
      <c r="O25" s="9"/>
      <c r="P25" s="9" t="s">
        <v>33</v>
      </c>
      <c r="Q25" s="9"/>
      <c r="R25" s="9" t="s">
        <v>33</v>
      </c>
      <c r="S25" s="9"/>
      <c r="T25" s="9"/>
      <c r="U25" s="9" t="s">
        <v>33</v>
      </c>
      <c r="V25" s="161">
        <f t="shared" si="1"/>
        <v>12</v>
      </c>
      <c r="W25" s="160">
        <v>2016</v>
      </c>
      <c r="X25" s="160" t="s">
        <v>376</v>
      </c>
    </row>
    <row r="26" spans="1:24" s="204" customFormat="1" ht="31.5" x14ac:dyDescent="0.25">
      <c r="A26" s="160">
        <v>16</v>
      </c>
      <c r="B26" s="161" t="s">
        <v>317</v>
      </c>
      <c r="C26" s="9" t="s">
        <v>33</v>
      </c>
      <c r="D26" s="9" t="s">
        <v>33</v>
      </c>
      <c r="E26" s="9" t="s">
        <v>33</v>
      </c>
      <c r="F26" s="9" t="s">
        <v>33</v>
      </c>
      <c r="G26" s="9" t="s">
        <v>33</v>
      </c>
      <c r="H26" s="9" t="s">
        <v>33</v>
      </c>
      <c r="I26" s="9" t="s">
        <v>33</v>
      </c>
      <c r="J26" s="9"/>
      <c r="K26" s="9" t="s">
        <v>33</v>
      </c>
      <c r="L26" s="9"/>
      <c r="M26" s="9"/>
      <c r="N26" s="9" t="s">
        <v>33</v>
      </c>
      <c r="O26" s="9"/>
      <c r="P26" s="9" t="s">
        <v>33</v>
      </c>
      <c r="Q26" s="9"/>
      <c r="R26" s="9" t="s">
        <v>33</v>
      </c>
      <c r="S26" s="9" t="s">
        <v>33</v>
      </c>
      <c r="T26" s="9" t="s">
        <v>33</v>
      </c>
      <c r="U26" s="9" t="s">
        <v>33</v>
      </c>
      <c r="V26" s="161">
        <f t="shared" si="1"/>
        <v>14</v>
      </c>
      <c r="W26" s="160">
        <v>2015</v>
      </c>
      <c r="X26" s="160" t="s">
        <v>376</v>
      </c>
    </row>
    <row r="27" spans="1:24" s="204" customFormat="1" ht="31.5" x14ac:dyDescent="0.25">
      <c r="A27" s="160">
        <v>17</v>
      </c>
      <c r="B27" s="161" t="s">
        <v>318</v>
      </c>
      <c r="C27" s="9" t="s">
        <v>33</v>
      </c>
      <c r="D27" s="9" t="s">
        <v>33</v>
      </c>
      <c r="E27" s="9" t="s">
        <v>33</v>
      </c>
      <c r="F27" s="9" t="s">
        <v>33</v>
      </c>
      <c r="G27" s="9"/>
      <c r="H27" s="9" t="s">
        <v>33</v>
      </c>
      <c r="I27" s="9" t="s">
        <v>33</v>
      </c>
      <c r="J27" s="9"/>
      <c r="K27" s="9" t="s">
        <v>33</v>
      </c>
      <c r="L27" s="9"/>
      <c r="M27" s="9"/>
      <c r="N27" s="9" t="s">
        <v>33</v>
      </c>
      <c r="O27" s="9"/>
      <c r="P27" s="9" t="s">
        <v>33</v>
      </c>
      <c r="Q27" s="9"/>
      <c r="R27" s="9"/>
      <c r="S27" s="9"/>
      <c r="T27" s="9" t="s">
        <v>33</v>
      </c>
      <c r="U27" s="9" t="s">
        <v>33</v>
      </c>
      <c r="V27" s="161">
        <f t="shared" si="1"/>
        <v>11</v>
      </c>
      <c r="W27" s="160">
        <v>2016</v>
      </c>
      <c r="X27" s="160" t="s">
        <v>376</v>
      </c>
    </row>
    <row r="28" spans="1:24" s="204" customFormat="1" ht="31.5" x14ac:dyDescent="0.25">
      <c r="A28" s="160">
        <v>18</v>
      </c>
      <c r="B28" s="161" t="s">
        <v>319</v>
      </c>
      <c r="C28" s="9" t="s">
        <v>33</v>
      </c>
      <c r="D28" s="9" t="s">
        <v>33</v>
      </c>
      <c r="E28" s="9" t="s">
        <v>33</v>
      </c>
      <c r="F28" s="9" t="s">
        <v>33</v>
      </c>
      <c r="G28" s="9"/>
      <c r="H28" s="9" t="s">
        <v>33</v>
      </c>
      <c r="I28" s="9" t="s">
        <v>33</v>
      </c>
      <c r="J28" s="9" t="s">
        <v>33</v>
      </c>
      <c r="K28" s="9" t="s">
        <v>33</v>
      </c>
      <c r="L28" s="9"/>
      <c r="M28" s="9"/>
      <c r="N28" s="9" t="s">
        <v>33</v>
      </c>
      <c r="O28" s="9"/>
      <c r="P28" s="9" t="s">
        <v>33</v>
      </c>
      <c r="Q28" s="9"/>
      <c r="R28" s="9" t="s">
        <v>33</v>
      </c>
      <c r="S28" s="9"/>
      <c r="T28" s="9"/>
      <c r="U28" s="9" t="s">
        <v>33</v>
      </c>
      <c r="V28" s="161">
        <f t="shared" si="1"/>
        <v>12</v>
      </c>
      <c r="W28" s="160">
        <v>2019</v>
      </c>
      <c r="X28" s="160" t="s">
        <v>379</v>
      </c>
    </row>
    <row r="29" spans="1:24" s="204" customFormat="1" ht="31.5" x14ac:dyDescent="0.25">
      <c r="A29" s="160">
        <v>19</v>
      </c>
      <c r="B29" s="161" t="s">
        <v>320</v>
      </c>
      <c r="C29" s="9" t="s">
        <v>33</v>
      </c>
      <c r="D29" s="9" t="s">
        <v>33</v>
      </c>
      <c r="E29" s="9" t="s">
        <v>33</v>
      </c>
      <c r="F29" s="9" t="s">
        <v>33</v>
      </c>
      <c r="G29" s="9" t="s">
        <v>33</v>
      </c>
      <c r="H29" s="9" t="s">
        <v>33</v>
      </c>
      <c r="I29" s="9" t="s">
        <v>33</v>
      </c>
      <c r="J29" s="9"/>
      <c r="K29" s="9" t="s">
        <v>33</v>
      </c>
      <c r="L29" s="9"/>
      <c r="M29" s="9"/>
      <c r="N29" s="9" t="s">
        <v>33</v>
      </c>
      <c r="O29" s="9"/>
      <c r="P29" s="9" t="s">
        <v>33</v>
      </c>
      <c r="Q29" s="9"/>
      <c r="R29" s="9" t="s">
        <v>33</v>
      </c>
      <c r="S29" s="9"/>
      <c r="T29" s="9" t="s">
        <v>33</v>
      </c>
      <c r="U29" s="9" t="s">
        <v>33</v>
      </c>
      <c r="V29" s="161">
        <f t="shared" si="1"/>
        <v>13</v>
      </c>
      <c r="W29" s="160">
        <v>2020</v>
      </c>
      <c r="X29" s="160" t="s">
        <v>379</v>
      </c>
    </row>
    <row r="30" spans="1:24" s="204" customFormat="1" ht="31.5" x14ac:dyDescent="0.25">
      <c r="A30" s="160">
        <v>20</v>
      </c>
      <c r="B30" s="161" t="s">
        <v>321</v>
      </c>
      <c r="C30" s="9" t="s">
        <v>33</v>
      </c>
      <c r="D30" s="9" t="s">
        <v>33</v>
      </c>
      <c r="E30" s="9" t="s">
        <v>33</v>
      </c>
      <c r="F30" s="9" t="s">
        <v>33</v>
      </c>
      <c r="G30" s="9" t="s">
        <v>33</v>
      </c>
      <c r="H30" s="9" t="s">
        <v>33</v>
      </c>
      <c r="I30" s="9" t="s">
        <v>33</v>
      </c>
      <c r="J30" s="9"/>
      <c r="K30" s="9" t="s">
        <v>33</v>
      </c>
      <c r="L30" s="9"/>
      <c r="M30" s="9"/>
      <c r="N30" s="9" t="s">
        <v>33</v>
      </c>
      <c r="O30" s="9"/>
      <c r="P30" s="9" t="s">
        <v>33</v>
      </c>
      <c r="Q30" s="9"/>
      <c r="R30" s="9" t="s">
        <v>33</v>
      </c>
      <c r="S30" s="9"/>
      <c r="T30" s="9" t="s">
        <v>33</v>
      </c>
      <c r="U30" s="9" t="s">
        <v>33</v>
      </c>
      <c r="V30" s="161">
        <f t="shared" si="1"/>
        <v>13</v>
      </c>
      <c r="W30" s="160">
        <v>2020</v>
      </c>
      <c r="X30" s="160" t="s">
        <v>379</v>
      </c>
    </row>
    <row r="31" spans="1:24" ht="15.75" x14ac:dyDescent="0.25">
      <c r="A31" s="160">
        <v>21</v>
      </c>
      <c r="B31" s="161" t="s">
        <v>322</v>
      </c>
      <c r="C31" s="9" t="s">
        <v>33</v>
      </c>
      <c r="D31" s="9" t="s">
        <v>33</v>
      </c>
      <c r="E31" s="9" t="s">
        <v>33</v>
      </c>
      <c r="F31" s="9" t="s">
        <v>33</v>
      </c>
      <c r="G31" s="9" t="s">
        <v>33</v>
      </c>
      <c r="H31" s="9" t="s">
        <v>33</v>
      </c>
      <c r="I31" s="9" t="s">
        <v>33</v>
      </c>
      <c r="J31" s="9"/>
      <c r="K31" s="9" t="s">
        <v>33</v>
      </c>
      <c r="L31" s="9"/>
      <c r="M31" s="9"/>
      <c r="N31" s="9" t="s">
        <v>33</v>
      </c>
      <c r="O31" s="9"/>
      <c r="P31" s="9" t="s">
        <v>33</v>
      </c>
      <c r="Q31" s="9"/>
      <c r="R31" s="9" t="s">
        <v>33</v>
      </c>
      <c r="S31" s="9"/>
      <c r="T31" s="9" t="s">
        <v>33</v>
      </c>
      <c r="U31" s="9" t="s">
        <v>33</v>
      </c>
      <c r="V31" s="161">
        <f t="shared" si="1"/>
        <v>13</v>
      </c>
      <c r="W31" s="160">
        <v>2021</v>
      </c>
      <c r="X31" s="160"/>
    </row>
    <row r="32" spans="1:24" s="204" customFormat="1" ht="31.5" x14ac:dyDescent="0.25">
      <c r="A32" s="158" t="s">
        <v>323</v>
      </c>
      <c r="B32" s="159" t="s">
        <v>324</v>
      </c>
      <c r="C32" s="159"/>
      <c r="D32" s="159"/>
      <c r="E32" s="159"/>
      <c r="F32" s="159"/>
      <c r="G32" s="159"/>
      <c r="H32" s="159"/>
      <c r="I32" s="159"/>
      <c r="J32" s="159"/>
      <c r="K32" s="159"/>
      <c r="L32" s="159"/>
      <c r="M32" s="159"/>
      <c r="N32" s="159"/>
      <c r="O32" s="159"/>
      <c r="P32" s="159"/>
      <c r="Q32" s="159"/>
      <c r="R32" s="159"/>
      <c r="S32" s="159"/>
      <c r="T32" s="159"/>
      <c r="U32" s="159"/>
      <c r="V32" s="159"/>
      <c r="W32" s="158"/>
      <c r="X32" s="158"/>
    </row>
    <row r="33" spans="1:24" s="204" customFormat="1" ht="31.5" x14ac:dyDescent="0.25">
      <c r="A33" s="160">
        <v>22</v>
      </c>
      <c r="B33" s="161" t="s">
        <v>44</v>
      </c>
      <c r="C33" s="166" t="s">
        <v>33</v>
      </c>
      <c r="D33" s="166" t="s">
        <v>33</v>
      </c>
      <c r="E33" s="166" t="s">
        <v>33</v>
      </c>
      <c r="F33" s="166" t="s">
        <v>33</v>
      </c>
      <c r="G33" s="166" t="s">
        <v>33</v>
      </c>
      <c r="H33" s="166" t="s">
        <v>33</v>
      </c>
      <c r="I33" s="166" t="s">
        <v>33</v>
      </c>
      <c r="J33" s="166" t="s">
        <v>33</v>
      </c>
      <c r="K33" s="166" t="s">
        <v>33</v>
      </c>
      <c r="L33" s="167" t="s">
        <v>33</v>
      </c>
      <c r="M33" s="166" t="s">
        <v>33</v>
      </c>
      <c r="N33" s="166"/>
      <c r="O33" s="167"/>
      <c r="P33" s="166" t="s">
        <v>33</v>
      </c>
      <c r="Q33" s="167" t="s">
        <v>33</v>
      </c>
      <c r="R33" s="166" t="s">
        <v>33</v>
      </c>
      <c r="S33" s="167" t="s">
        <v>33</v>
      </c>
      <c r="T33" s="166" t="s">
        <v>33</v>
      </c>
      <c r="U33" s="166" t="s">
        <v>33</v>
      </c>
      <c r="V33" s="161">
        <f t="shared" ref="V33:V41" si="2">COUNTIF(C33:U33,"Đ")</f>
        <v>17</v>
      </c>
      <c r="W33" s="160">
        <v>2015</v>
      </c>
      <c r="X33" s="160" t="s">
        <v>376</v>
      </c>
    </row>
    <row r="34" spans="1:24" s="204" customFormat="1" ht="31.5" x14ac:dyDescent="0.25">
      <c r="A34" s="160">
        <v>23</v>
      </c>
      <c r="B34" s="161" t="s">
        <v>43</v>
      </c>
      <c r="C34" s="166" t="s">
        <v>33</v>
      </c>
      <c r="D34" s="166" t="s">
        <v>33</v>
      </c>
      <c r="E34" s="166" t="s">
        <v>33</v>
      </c>
      <c r="F34" s="166" t="s">
        <v>33</v>
      </c>
      <c r="G34" s="166" t="s">
        <v>33</v>
      </c>
      <c r="H34" s="166" t="s">
        <v>33</v>
      </c>
      <c r="I34" s="166" t="s">
        <v>33</v>
      </c>
      <c r="J34" s="166" t="s">
        <v>33</v>
      </c>
      <c r="K34" s="166" t="s">
        <v>33</v>
      </c>
      <c r="L34" s="167" t="s">
        <v>33</v>
      </c>
      <c r="M34" s="166" t="s">
        <v>33</v>
      </c>
      <c r="N34" s="166" t="s">
        <v>33</v>
      </c>
      <c r="O34" s="167" t="s">
        <v>33</v>
      </c>
      <c r="P34" s="166" t="s">
        <v>33</v>
      </c>
      <c r="Q34" s="167" t="s">
        <v>33</v>
      </c>
      <c r="R34" s="166" t="s">
        <v>33</v>
      </c>
      <c r="S34" s="167"/>
      <c r="T34" s="166" t="s">
        <v>33</v>
      </c>
      <c r="U34" s="166" t="s">
        <v>33</v>
      </c>
      <c r="V34" s="161">
        <f t="shared" si="2"/>
        <v>18</v>
      </c>
      <c r="W34" s="160">
        <v>2015</v>
      </c>
      <c r="X34" s="160" t="s">
        <v>376</v>
      </c>
    </row>
    <row r="35" spans="1:24" s="204" customFormat="1" ht="31.5" x14ac:dyDescent="0.25">
      <c r="A35" s="160">
        <v>24</v>
      </c>
      <c r="B35" s="161" t="s">
        <v>387</v>
      </c>
      <c r="C35" s="166" t="s">
        <v>33</v>
      </c>
      <c r="D35" s="166"/>
      <c r="E35" s="166" t="s">
        <v>33</v>
      </c>
      <c r="F35" s="166" t="s">
        <v>33</v>
      </c>
      <c r="G35" s="166"/>
      <c r="H35" s="166" t="s">
        <v>33</v>
      </c>
      <c r="I35" s="166"/>
      <c r="J35" s="166" t="s">
        <v>33</v>
      </c>
      <c r="K35" s="166" t="s">
        <v>33</v>
      </c>
      <c r="L35" s="167"/>
      <c r="M35" s="166" t="s">
        <v>33</v>
      </c>
      <c r="N35" s="166"/>
      <c r="O35" s="167"/>
      <c r="P35" s="166" t="s">
        <v>33</v>
      </c>
      <c r="Q35" s="167" t="s">
        <v>33</v>
      </c>
      <c r="R35" s="166" t="s">
        <v>33</v>
      </c>
      <c r="S35" s="167"/>
      <c r="T35" s="166" t="s">
        <v>33</v>
      </c>
      <c r="U35" s="166" t="s">
        <v>33</v>
      </c>
      <c r="V35" s="161">
        <f t="shared" si="2"/>
        <v>12</v>
      </c>
      <c r="W35" s="160">
        <v>2019</v>
      </c>
      <c r="X35" s="160" t="s">
        <v>379</v>
      </c>
    </row>
    <row r="36" spans="1:24" s="204" customFormat="1" ht="15.75" x14ac:dyDescent="0.25">
      <c r="A36" s="160">
        <v>25</v>
      </c>
      <c r="B36" s="161" t="s">
        <v>388</v>
      </c>
      <c r="C36" s="166" t="s">
        <v>33</v>
      </c>
      <c r="D36" s="166"/>
      <c r="E36" s="166" t="s">
        <v>33</v>
      </c>
      <c r="F36" s="166" t="s">
        <v>33</v>
      </c>
      <c r="G36" s="166" t="s">
        <v>33</v>
      </c>
      <c r="H36" s="166" t="s">
        <v>33</v>
      </c>
      <c r="I36" s="166" t="s">
        <v>33</v>
      </c>
      <c r="J36" s="166" t="s">
        <v>33</v>
      </c>
      <c r="K36" s="166" t="s">
        <v>33</v>
      </c>
      <c r="L36" s="167"/>
      <c r="M36" s="166" t="s">
        <v>33</v>
      </c>
      <c r="N36" s="166" t="s">
        <v>33</v>
      </c>
      <c r="O36" s="166"/>
      <c r="P36" s="166" t="s">
        <v>33</v>
      </c>
      <c r="Q36" s="166" t="s">
        <v>33</v>
      </c>
      <c r="R36" s="166" t="s">
        <v>33</v>
      </c>
      <c r="S36" s="166" t="s">
        <v>33</v>
      </c>
      <c r="T36" s="166" t="s">
        <v>33</v>
      </c>
      <c r="U36" s="166" t="s">
        <v>33</v>
      </c>
      <c r="V36" s="161">
        <f t="shared" si="2"/>
        <v>16</v>
      </c>
      <c r="W36" s="160">
        <v>2019</v>
      </c>
      <c r="X36" s="160" t="s">
        <v>386</v>
      </c>
    </row>
    <row r="37" spans="1:24" s="204" customFormat="1" ht="31.5" x14ac:dyDescent="0.25">
      <c r="A37" s="160">
        <v>26</v>
      </c>
      <c r="B37" s="161" t="s">
        <v>389</v>
      </c>
      <c r="C37" s="166" t="s">
        <v>33</v>
      </c>
      <c r="D37" s="166" t="s">
        <v>33</v>
      </c>
      <c r="E37" s="166" t="s">
        <v>33</v>
      </c>
      <c r="F37" s="166" t="s">
        <v>33</v>
      </c>
      <c r="G37" s="166"/>
      <c r="H37" s="166" t="s">
        <v>33</v>
      </c>
      <c r="I37" s="166" t="s">
        <v>33</v>
      </c>
      <c r="J37" s="166" t="s">
        <v>33</v>
      </c>
      <c r="K37" s="166" t="s">
        <v>33</v>
      </c>
      <c r="L37" s="167"/>
      <c r="M37" s="166" t="s">
        <v>33</v>
      </c>
      <c r="N37" s="166"/>
      <c r="O37" s="167"/>
      <c r="P37" s="166" t="s">
        <v>33</v>
      </c>
      <c r="Q37" s="167" t="s">
        <v>33</v>
      </c>
      <c r="R37" s="166" t="s">
        <v>33</v>
      </c>
      <c r="S37" s="167"/>
      <c r="T37" s="166" t="s">
        <v>33</v>
      </c>
      <c r="U37" s="166" t="s">
        <v>33</v>
      </c>
      <c r="V37" s="161">
        <f t="shared" si="2"/>
        <v>14</v>
      </c>
      <c r="W37" s="160">
        <v>2020</v>
      </c>
      <c r="X37" s="160" t="s">
        <v>379</v>
      </c>
    </row>
    <row r="38" spans="1:24" s="204" customFormat="1" ht="31.5" x14ac:dyDescent="0.25">
      <c r="A38" s="160">
        <v>27</v>
      </c>
      <c r="B38" s="161" t="s">
        <v>390</v>
      </c>
      <c r="C38" s="166" t="s">
        <v>33</v>
      </c>
      <c r="D38" s="166"/>
      <c r="E38" s="166" t="s">
        <v>33</v>
      </c>
      <c r="F38" s="166" t="s">
        <v>33</v>
      </c>
      <c r="G38" s="166" t="s">
        <v>33</v>
      </c>
      <c r="H38" s="166" t="s">
        <v>33</v>
      </c>
      <c r="I38" s="166" t="s">
        <v>33</v>
      </c>
      <c r="J38" s="166" t="s">
        <v>33</v>
      </c>
      <c r="K38" s="166" t="s">
        <v>33</v>
      </c>
      <c r="L38" s="167"/>
      <c r="M38" s="166" t="s">
        <v>33</v>
      </c>
      <c r="N38" s="166"/>
      <c r="O38" s="167"/>
      <c r="P38" s="166" t="s">
        <v>33</v>
      </c>
      <c r="Q38" s="167" t="s">
        <v>33</v>
      </c>
      <c r="R38" s="166" t="s">
        <v>33</v>
      </c>
      <c r="S38" s="167"/>
      <c r="T38" s="166" t="s">
        <v>33</v>
      </c>
      <c r="U38" s="166" t="s">
        <v>33</v>
      </c>
      <c r="V38" s="161">
        <f t="shared" si="2"/>
        <v>14</v>
      </c>
      <c r="W38" s="160">
        <v>2020</v>
      </c>
      <c r="X38" s="160" t="s">
        <v>379</v>
      </c>
    </row>
    <row r="39" spans="1:24" s="204" customFormat="1" ht="31.5" x14ac:dyDescent="0.25">
      <c r="A39" s="160">
        <v>28</v>
      </c>
      <c r="B39" s="161" t="s">
        <v>391</v>
      </c>
      <c r="C39" s="166" t="s">
        <v>33</v>
      </c>
      <c r="D39" s="166"/>
      <c r="E39" s="166" t="s">
        <v>33</v>
      </c>
      <c r="F39" s="166" t="s">
        <v>33</v>
      </c>
      <c r="G39" s="166" t="s">
        <v>33</v>
      </c>
      <c r="H39" s="166" t="s">
        <v>33</v>
      </c>
      <c r="I39" s="166" t="s">
        <v>33</v>
      </c>
      <c r="J39" s="166" t="s">
        <v>33</v>
      </c>
      <c r="K39" s="166" t="s">
        <v>33</v>
      </c>
      <c r="L39" s="167"/>
      <c r="M39" s="166" t="s">
        <v>33</v>
      </c>
      <c r="N39" s="166"/>
      <c r="O39" s="167"/>
      <c r="P39" s="166" t="s">
        <v>33</v>
      </c>
      <c r="Q39" s="167" t="s">
        <v>33</v>
      </c>
      <c r="R39" s="166" t="s">
        <v>33</v>
      </c>
      <c r="S39" s="167"/>
      <c r="T39" s="166" t="s">
        <v>33</v>
      </c>
      <c r="U39" s="166" t="s">
        <v>33</v>
      </c>
      <c r="V39" s="161">
        <f t="shared" si="2"/>
        <v>14</v>
      </c>
      <c r="W39" s="160">
        <v>2020</v>
      </c>
      <c r="X39" s="160" t="s">
        <v>379</v>
      </c>
    </row>
    <row r="40" spans="1:24" s="204" customFormat="1" ht="15.75" x14ac:dyDescent="0.25">
      <c r="A40" s="160">
        <v>29</v>
      </c>
      <c r="B40" s="161" t="s">
        <v>392</v>
      </c>
      <c r="C40" s="166" t="s">
        <v>33</v>
      </c>
      <c r="D40" s="166"/>
      <c r="E40" s="166" t="s">
        <v>33</v>
      </c>
      <c r="F40" s="166" t="s">
        <v>33</v>
      </c>
      <c r="G40" s="166" t="s">
        <v>33</v>
      </c>
      <c r="H40" s="166" t="s">
        <v>33</v>
      </c>
      <c r="I40" s="166" t="s">
        <v>33</v>
      </c>
      <c r="J40" s="166" t="s">
        <v>33</v>
      </c>
      <c r="K40" s="166" t="s">
        <v>33</v>
      </c>
      <c r="L40" s="167" t="s">
        <v>33</v>
      </c>
      <c r="M40" s="166" t="s">
        <v>33</v>
      </c>
      <c r="N40" s="166"/>
      <c r="O40" s="167"/>
      <c r="P40" s="166" t="s">
        <v>33</v>
      </c>
      <c r="Q40" s="167" t="s">
        <v>33</v>
      </c>
      <c r="R40" s="166" t="s">
        <v>33</v>
      </c>
      <c r="S40" s="167" t="s">
        <v>33</v>
      </c>
      <c r="T40" s="166" t="s">
        <v>33</v>
      </c>
      <c r="U40" s="166" t="s">
        <v>33</v>
      </c>
      <c r="V40" s="161">
        <f t="shared" si="2"/>
        <v>16</v>
      </c>
      <c r="W40" s="160">
        <v>2021</v>
      </c>
      <c r="X40" s="160"/>
    </row>
    <row r="41" spans="1:24" s="204" customFormat="1" ht="15.75" x14ac:dyDescent="0.25">
      <c r="A41" s="160">
        <v>30</v>
      </c>
      <c r="B41" s="161" t="s">
        <v>393</v>
      </c>
      <c r="C41" s="166" t="s">
        <v>33</v>
      </c>
      <c r="D41" s="166"/>
      <c r="E41" s="166" t="s">
        <v>33</v>
      </c>
      <c r="F41" s="166" t="s">
        <v>33</v>
      </c>
      <c r="G41" s="166" t="s">
        <v>33</v>
      </c>
      <c r="H41" s="166" t="s">
        <v>33</v>
      </c>
      <c r="I41" s="166" t="s">
        <v>33</v>
      </c>
      <c r="J41" s="166" t="s">
        <v>33</v>
      </c>
      <c r="K41" s="166" t="s">
        <v>33</v>
      </c>
      <c r="L41" s="167" t="s">
        <v>33</v>
      </c>
      <c r="M41" s="166" t="s">
        <v>33</v>
      </c>
      <c r="N41" s="166"/>
      <c r="O41" s="167"/>
      <c r="P41" s="166" t="s">
        <v>33</v>
      </c>
      <c r="Q41" s="167" t="s">
        <v>33</v>
      </c>
      <c r="R41" s="166" t="s">
        <v>33</v>
      </c>
      <c r="S41" s="167" t="s">
        <v>33</v>
      </c>
      <c r="T41" s="166" t="s">
        <v>33</v>
      </c>
      <c r="U41" s="166" t="s">
        <v>33</v>
      </c>
      <c r="V41" s="161">
        <f t="shared" si="2"/>
        <v>16</v>
      </c>
      <c r="W41" s="160">
        <v>2021</v>
      </c>
      <c r="X41" s="160"/>
    </row>
    <row r="42" spans="1:24" s="204" customFormat="1" ht="15.75" x14ac:dyDescent="0.25">
      <c r="A42" s="158" t="s">
        <v>325</v>
      </c>
      <c r="B42" s="159" t="s">
        <v>326</v>
      </c>
      <c r="C42" s="159"/>
      <c r="D42" s="159"/>
      <c r="E42" s="159"/>
      <c r="F42" s="159"/>
      <c r="G42" s="159"/>
      <c r="H42" s="159"/>
      <c r="I42" s="159"/>
      <c r="J42" s="159"/>
      <c r="K42" s="159"/>
      <c r="L42" s="159"/>
      <c r="M42" s="159"/>
      <c r="N42" s="159"/>
      <c r="O42" s="159"/>
      <c r="P42" s="159"/>
      <c r="Q42" s="159"/>
      <c r="R42" s="159"/>
      <c r="S42" s="159"/>
      <c r="T42" s="159"/>
      <c r="U42" s="159"/>
      <c r="V42" s="159"/>
      <c r="W42" s="158"/>
      <c r="X42" s="158"/>
    </row>
    <row r="43" spans="1:24" s="204" customFormat="1" ht="31.5" x14ac:dyDescent="0.25">
      <c r="A43" s="160">
        <v>31</v>
      </c>
      <c r="B43" s="161" t="s">
        <v>56</v>
      </c>
      <c r="C43" s="179" t="s">
        <v>33</v>
      </c>
      <c r="D43" s="179" t="s">
        <v>33</v>
      </c>
      <c r="E43" s="179" t="s">
        <v>33</v>
      </c>
      <c r="F43" s="179" t="s">
        <v>33</v>
      </c>
      <c r="G43" s="179" t="s">
        <v>33</v>
      </c>
      <c r="H43" s="165" t="s">
        <v>33</v>
      </c>
      <c r="I43" s="165" t="s">
        <v>33</v>
      </c>
      <c r="J43" s="179" t="s">
        <v>33</v>
      </c>
      <c r="K43" s="179" t="s">
        <v>33</v>
      </c>
      <c r="L43" s="165"/>
      <c r="M43" s="165" t="s">
        <v>33</v>
      </c>
      <c r="N43" s="165" t="s">
        <v>33</v>
      </c>
      <c r="O43" s="165" t="s">
        <v>33</v>
      </c>
      <c r="P43" s="165" t="s">
        <v>33</v>
      </c>
      <c r="Q43" s="165" t="s">
        <v>33</v>
      </c>
      <c r="R43" s="179" t="s">
        <v>33</v>
      </c>
      <c r="S43" s="165"/>
      <c r="T43" s="179" t="s">
        <v>33</v>
      </c>
      <c r="U43" s="179" t="s">
        <v>33</v>
      </c>
      <c r="V43" s="161">
        <f t="shared" ref="V43:V59" si="3">COUNTIF(C43:U43,"Đ")</f>
        <v>17</v>
      </c>
      <c r="W43" s="160">
        <v>2015</v>
      </c>
      <c r="X43" s="160" t="s">
        <v>376</v>
      </c>
    </row>
    <row r="44" spans="1:24" s="204" customFormat="1" ht="31.5" x14ac:dyDescent="0.25">
      <c r="A44" s="160">
        <v>32</v>
      </c>
      <c r="B44" s="161" t="s">
        <v>331</v>
      </c>
      <c r="C44" s="205" t="s">
        <v>33</v>
      </c>
      <c r="D44" s="179"/>
      <c r="E44" s="165" t="s">
        <v>33</v>
      </c>
      <c r="F44" s="205" t="s">
        <v>33</v>
      </c>
      <c r="G44" s="205" t="s">
        <v>33</v>
      </c>
      <c r="H44" s="206" t="s">
        <v>33</v>
      </c>
      <c r="I44" s="206" t="s">
        <v>33</v>
      </c>
      <c r="J44" s="205" t="s">
        <v>33</v>
      </c>
      <c r="K44" s="205" t="s">
        <v>33</v>
      </c>
      <c r="L44" s="165"/>
      <c r="M44" s="165" t="s">
        <v>33</v>
      </c>
      <c r="N44" s="165" t="s">
        <v>33</v>
      </c>
      <c r="O44" s="206" t="s">
        <v>33</v>
      </c>
      <c r="P44" s="206" t="s">
        <v>33</v>
      </c>
      <c r="Q44" s="206"/>
      <c r="R44" s="205" t="s">
        <v>33</v>
      </c>
      <c r="S44" s="206" t="s">
        <v>33</v>
      </c>
      <c r="T44" s="205" t="s">
        <v>33</v>
      </c>
      <c r="U44" s="205" t="s">
        <v>33</v>
      </c>
      <c r="V44" s="161">
        <f t="shared" si="3"/>
        <v>16</v>
      </c>
      <c r="W44" s="160">
        <v>2015</v>
      </c>
      <c r="X44" s="160" t="s">
        <v>376</v>
      </c>
    </row>
    <row r="45" spans="1:24" s="204" customFormat="1" ht="31.5" x14ac:dyDescent="0.25">
      <c r="A45" s="160">
        <v>33</v>
      </c>
      <c r="B45" s="161" t="s">
        <v>333</v>
      </c>
      <c r="C45" s="179"/>
      <c r="D45" s="179" t="s">
        <v>33</v>
      </c>
      <c r="E45" s="179" t="s">
        <v>33</v>
      </c>
      <c r="F45" s="179" t="s">
        <v>33</v>
      </c>
      <c r="G45" s="179" t="s">
        <v>33</v>
      </c>
      <c r="H45" s="165" t="s">
        <v>33</v>
      </c>
      <c r="I45" s="165" t="s">
        <v>33</v>
      </c>
      <c r="J45" s="179" t="s">
        <v>33</v>
      </c>
      <c r="K45" s="179" t="s">
        <v>33</v>
      </c>
      <c r="L45" s="165"/>
      <c r="M45" s="165" t="s">
        <v>33</v>
      </c>
      <c r="N45" s="165" t="s">
        <v>33</v>
      </c>
      <c r="O45" s="165"/>
      <c r="P45" s="165" t="s">
        <v>33</v>
      </c>
      <c r="Q45" s="165"/>
      <c r="R45" s="179" t="s">
        <v>33</v>
      </c>
      <c r="S45" s="165"/>
      <c r="T45" s="179" t="s">
        <v>33</v>
      </c>
      <c r="U45" s="179" t="s">
        <v>33</v>
      </c>
      <c r="V45" s="161">
        <f t="shared" si="3"/>
        <v>14</v>
      </c>
      <c r="W45" s="160">
        <v>2015</v>
      </c>
      <c r="X45" s="160" t="s">
        <v>376</v>
      </c>
    </row>
    <row r="46" spans="1:24" ht="31.5" x14ac:dyDescent="0.25">
      <c r="A46" s="160">
        <v>34</v>
      </c>
      <c r="B46" s="161" t="s">
        <v>327</v>
      </c>
      <c r="C46" s="179" t="s">
        <v>33</v>
      </c>
      <c r="D46" s="179" t="s">
        <v>33</v>
      </c>
      <c r="E46" s="179" t="s">
        <v>33</v>
      </c>
      <c r="F46" s="179" t="s">
        <v>33</v>
      </c>
      <c r="G46" s="179" t="s">
        <v>33</v>
      </c>
      <c r="H46" s="179" t="s">
        <v>33</v>
      </c>
      <c r="I46" s="179" t="s">
        <v>33</v>
      </c>
      <c r="J46" s="179" t="s">
        <v>33</v>
      </c>
      <c r="K46" s="179" t="s">
        <v>33</v>
      </c>
      <c r="L46" s="179" t="s">
        <v>33</v>
      </c>
      <c r="M46" s="165" t="s">
        <v>33</v>
      </c>
      <c r="N46" s="165" t="s">
        <v>33</v>
      </c>
      <c r="O46" s="179" t="s">
        <v>33</v>
      </c>
      <c r="P46" s="179" t="s">
        <v>33</v>
      </c>
      <c r="Q46" s="179" t="s">
        <v>33</v>
      </c>
      <c r="R46" s="179" t="s">
        <v>33</v>
      </c>
      <c r="S46" s="179" t="s">
        <v>33</v>
      </c>
      <c r="T46" s="179" t="s">
        <v>33</v>
      </c>
      <c r="U46" s="179" t="s">
        <v>33</v>
      </c>
      <c r="V46" s="161">
        <f t="shared" si="3"/>
        <v>19</v>
      </c>
      <c r="W46" s="160">
        <v>2014</v>
      </c>
      <c r="X46" s="160" t="s">
        <v>376</v>
      </c>
    </row>
    <row r="47" spans="1:24" s="204" customFormat="1" ht="15.75" x14ac:dyDescent="0.25">
      <c r="A47" s="160">
        <v>35</v>
      </c>
      <c r="B47" s="161" t="s">
        <v>394</v>
      </c>
      <c r="C47" s="179" t="s">
        <v>33</v>
      </c>
      <c r="D47" s="179" t="s">
        <v>33</v>
      </c>
      <c r="E47" s="179" t="s">
        <v>33</v>
      </c>
      <c r="F47" s="179" t="s">
        <v>33</v>
      </c>
      <c r="G47" s="179" t="s">
        <v>33</v>
      </c>
      <c r="H47" s="165" t="s">
        <v>33</v>
      </c>
      <c r="I47" s="165" t="s">
        <v>33</v>
      </c>
      <c r="J47" s="179" t="s">
        <v>33</v>
      </c>
      <c r="K47" s="179" t="s">
        <v>33</v>
      </c>
      <c r="L47" s="165"/>
      <c r="M47" s="165" t="s">
        <v>33</v>
      </c>
      <c r="N47" s="165" t="s">
        <v>33</v>
      </c>
      <c r="O47" s="165"/>
      <c r="P47" s="165" t="s">
        <v>33</v>
      </c>
      <c r="Q47" s="165" t="s">
        <v>33</v>
      </c>
      <c r="R47" s="179" t="s">
        <v>33</v>
      </c>
      <c r="S47" s="165"/>
      <c r="T47" s="179" t="s">
        <v>33</v>
      </c>
      <c r="U47" s="179" t="s">
        <v>33</v>
      </c>
      <c r="V47" s="161">
        <f t="shared" si="3"/>
        <v>16</v>
      </c>
      <c r="W47" s="160">
        <v>2016</v>
      </c>
      <c r="X47" s="160" t="s">
        <v>386</v>
      </c>
    </row>
    <row r="48" spans="1:24" s="204" customFormat="1" ht="15.75" x14ac:dyDescent="0.25">
      <c r="A48" s="160">
        <v>36</v>
      </c>
      <c r="B48" s="161" t="s">
        <v>55</v>
      </c>
      <c r="C48" s="180" t="s">
        <v>33</v>
      </c>
      <c r="D48" s="179" t="s">
        <v>33</v>
      </c>
      <c r="E48" s="180" t="s">
        <v>33</v>
      </c>
      <c r="F48" s="165" t="s">
        <v>33</v>
      </c>
      <c r="G48" s="180" t="s">
        <v>33</v>
      </c>
      <c r="H48" s="168" t="s">
        <v>33</v>
      </c>
      <c r="I48" s="168" t="s">
        <v>33</v>
      </c>
      <c r="J48" s="180" t="s">
        <v>33</v>
      </c>
      <c r="K48" s="180" t="s">
        <v>33</v>
      </c>
      <c r="L48" s="165" t="s">
        <v>33</v>
      </c>
      <c r="M48" s="165" t="s">
        <v>33</v>
      </c>
      <c r="N48" s="165" t="s">
        <v>33</v>
      </c>
      <c r="O48" s="168" t="s">
        <v>33</v>
      </c>
      <c r="P48" s="165" t="s">
        <v>33</v>
      </c>
      <c r="Q48" s="168" t="s">
        <v>33</v>
      </c>
      <c r="R48" s="180" t="s">
        <v>33</v>
      </c>
      <c r="S48" s="168"/>
      <c r="T48" s="180" t="s">
        <v>33</v>
      </c>
      <c r="U48" s="180" t="s">
        <v>33</v>
      </c>
      <c r="V48" s="161">
        <f t="shared" si="3"/>
        <v>18</v>
      </c>
      <c r="W48" s="160">
        <v>2018</v>
      </c>
      <c r="X48" s="160" t="s">
        <v>386</v>
      </c>
    </row>
    <row r="49" spans="1:24" s="204" customFormat="1" ht="31.5" x14ac:dyDescent="0.25">
      <c r="A49" s="160">
        <v>37</v>
      </c>
      <c r="B49" s="161" t="s">
        <v>330</v>
      </c>
      <c r="C49" s="179" t="s">
        <v>33</v>
      </c>
      <c r="D49" s="179" t="s">
        <v>33</v>
      </c>
      <c r="E49" s="179" t="s">
        <v>33</v>
      </c>
      <c r="F49" s="179" t="s">
        <v>33</v>
      </c>
      <c r="G49" s="179" t="s">
        <v>33</v>
      </c>
      <c r="H49" s="165" t="s">
        <v>33</v>
      </c>
      <c r="I49" s="165" t="s">
        <v>33</v>
      </c>
      <c r="J49" s="179" t="s">
        <v>33</v>
      </c>
      <c r="K49" s="179" t="s">
        <v>33</v>
      </c>
      <c r="L49" s="165"/>
      <c r="M49" s="165" t="s">
        <v>33</v>
      </c>
      <c r="N49" s="165" t="s">
        <v>33</v>
      </c>
      <c r="O49" s="165"/>
      <c r="P49" s="165" t="s">
        <v>33</v>
      </c>
      <c r="Q49" s="165"/>
      <c r="R49" s="179" t="s">
        <v>33</v>
      </c>
      <c r="S49" s="165"/>
      <c r="T49" s="179" t="s">
        <v>33</v>
      </c>
      <c r="U49" s="179" t="s">
        <v>33</v>
      </c>
      <c r="V49" s="161">
        <f t="shared" si="3"/>
        <v>15</v>
      </c>
      <c r="W49" s="160">
        <v>2018</v>
      </c>
      <c r="X49" s="160" t="s">
        <v>379</v>
      </c>
    </row>
    <row r="50" spans="1:24" s="204" customFormat="1" ht="15.75" x14ac:dyDescent="0.25">
      <c r="A50" s="160">
        <v>38</v>
      </c>
      <c r="B50" s="161" t="s">
        <v>329</v>
      </c>
      <c r="C50" s="181" t="s">
        <v>33</v>
      </c>
      <c r="D50" s="179"/>
      <c r="E50" s="181" t="s">
        <v>33</v>
      </c>
      <c r="F50" s="181" t="s">
        <v>33</v>
      </c>
      <c r="G50" s="181" t="s">
        <v>33</v>
      </c>
      <c r="H50" s="169"/>
      <c r="I50" s="169"/>
      <c r="J50" s="181"/>
      <c r="K50" s="181" t="s">
        <v>33</v>
      </c>
      <c r="L50" s="165"/>
      <c r="M50" s="165" t="s">
        <v>33</v>
      </c>
      <c r="N50" s="165" t="s">
        <v>33</v>
      </c>
      <c r="O50" s="169" t="s">
        <v>33</v>
      </c>
      <c r="P50" s="169" t="s">
        <v>33</v>
      </c>
      <c r="Q50" s="169"/>
      <c r="R50" s="181" t="s">
        <v>33</v>
      </c>
      <c r="S50" s="169"/>
      <c r="T50" s="181" t="s">
        <v>33</v>
      </c>
      <c r="U50" s="181" t="s">
        <v>33</v>
      </c>
      <c r="V50" s="161">
        <f t="shared" si="3"/>
        <v>12</v>
      </c>
      <c r="W50" s="160">
        <v>2018</v>
      </c>
      <c r="X50" s="160" t="s">
        <v>386</v>
      </c>
    </row>
    <row r="51" spans="1:24" s="204" customFormat="1" ht="31.5" x14ac:dyDescent="0.25">
      <c r="A51" s="160">
        <v>39</v>
      </c>
      <c r="B51" s="161" t="s">
        <v>328</v>
      </c>
      <c r="C51" s="179" t="s">
        <v>33</v>
      </c>
      <c r="D51" s="179"/>
      <c r="E51" s="179" t="s">
        <v>33</v>
      </c>
      <c r="F51" s="179" t="s">
        <v>33</v>
      </c>
      <c r="G51" s="179"/>
      <c r="H51" s="207" t="s">
        <v>33</v>
      </c>
      <c r="I51" s="207" t="s">
        <v>33</v>
      </c>
      <c r="J51" s="179" t="s">
        <v>33</v>
      </c>
      <c r="K51" s="179" t="s">
        <v>33</v>
      </c>
      <c r="L51" s="165"/>
      <c r="M51" s="165" t="s">
        <v>33</v>
      </c>
      <c r="N51" s="165" t="s">
        <v>33</v>
      </c>
      <c r="O51" s="179" t="s">
        <v>33</v>
      </c>
      <c r="P51" s="207"/>
      <c r="Q51" s="207" t="s">
        <v>33</v>
      </c>
      <c r="R51" s="179" t="s">
        <v>33</v>
      </c>
      <c r="S51" s="207"/>
      <c r="T51" s="179" t="s">
        <v>33</v>
      </c>
      <c r="U51" s="179" t="s">
        <v>33</v>
      </c>
      <c r="V51" s="161">
        <f t="shared" si="3"/>
        <v>14</v>
      </c>
      <c r="W51" s="160">
        <v>2018</v>
      </c>
      <c r="X51" s="160" t="s">
        <v>379</v>
      </c>
    </row>
    <row r="52" spans="1:24" s="204" customFormat="1" ht="31.5" x14ac:dyDescent="0.25">
      <c r="A52" s="160">
        <v>40</v>
      </c>
      <c r="B52" s="161" t="s">
        <v>395</v>
      </c>
      <c r="C52" s="179"/>
      <c r="D52" s="179"/>
      <c r="E52" s="179" t="s">
        <v>33</v>
      </c>
      <c r="F52" s="179" t="s">
        <v>33</v>
      </c>
      <c r="G52" s="179" t="s">
        <v>33</v>
      </c>
      <c r="H52" s="165" t="s">
        <v>33</v>
      </c>
      <c r="I52" s="165" t="s">
        <v>33</v>
      </c>
      <c r="J52" s="179" t="s">
        <v>33</v>
      </c>
      <c r="K52" s="179" t="s">
        <v>33</v>
      </c>
      <c r="L52" s="165"/>
      <c r="M52" s="165" t="s">
        <v>33</v>
      </c>
      <c r="N52" s="165" t="s">
        <v>33</v>
      </c>
      <c r="O52" s="165"/>
      <c r="P52" s="165" t="s">
        <v>33</v>
      </c>
      <c r="Q52" s="165" t="s">
        <v>33</v>
      </c>
      <c r="R52" s="179" t="s">
        <v>33</v>
      </c>
      <c r="S52" s="165"/>
      <c r="T52" s="179" t="s">
        <v>33</v>
      </c>
      <c r="U52" s="179" t="s">
        <v>33</v>
      </c>
      <c r="V52" s="161">
        <f t="shared" si="3"/>
        <v>14</v>
      </c>
      <c r="W52" s="160">
        <v>2019</v>
      </c>
      <c r="X52" s="160" t="s">
        <v>379</v>
      </c>
    </row>
    <row r="53" spans="1:24" s="204" customFormat="1" ht="31.5" x14ac:dyDescent="0.25">
      <c r="A53" s="160">
        <v>41</v>
      </c>
      <c r="B53" s="161" t="s">
        <v>396</v>
      </c>
      <c r="C53" s="179"/>
      <c r="D53" s="179"/>
      <c r="E53" s="179" t="s">
        <v>33</v>
      </c>
      <c r="F53" s="179" t="s">
        <v>33</v>
      </c>
      <c r="G53" s="179" t="s">
        <v>33</v>
      </c>
      <c r="H53" s="165" t="s">
        <v>33</v>
      </c>
      <c r="I53" s="165" t="s">
        <v>33</v>
      </c>
      <c r="J53" s="179" t="s">
        <v>33</v>
      </c>
      <c r="K53" s="179" t="s">
        <v>33</v>
      </c>
      <c r="L53" s="165"/>
      <c r="M53" s="165" t="s">
        <v>33</v>
      </c>
      <c r="N53" s="165" t="s">
        <v>33</v>
      </c>
      <c r="O53" s="165"/>
      <c r="P53" s="165" t="s">
        <v>33</v>
      </c>
      <c r="Q53" s="165" t="s">
        <v>33</v>
      </c>
      <c r="R53" s="179" t="s">
        <v>33</v>
      </c>
      <c r="S53" s="165"/>
      <c r="T53" s="179" t="s">
        <v>33</v>
      </c>
      <c r="U53" s="179" t="s">
        <v>33</v>
      </c>
      <c r="V53" s="161">
        <f t="shared" si="3"/>
        <v>14</v>
      </c>
      <c r="W53" s="160">
        <v>2019</v>
      </c>
      <c r="X53" s="160" t="s">
        <v>379</v>
      </c>
    </row>
    <row r="54" spans="1:24" ht="31.5" x14ac:dyDescent="0.25">
      <c r="A54" s="160">
        <v>42</v>
      </c>
      <c r="B54" s="161" t="s">
        <v>397</v>
      </c>
      <c r="C54" s="179"/>
      <c r="D54" s="179" t="s">
        <v>33</v>
      </c>
      <c r="E54" s="165" t="s">
        <v>33</v>
      </c>
      <c r="F54" s="179" t="s">
        <v>33</v>
      </c>
      <c r="G54" s="179" t="s">
        <v>33</v>
      </c>
      <c r="H54" s="165" t="s">
        <v>33</v>
      </c>
      <c r="I54" s="165" t="s">
        <v>33</v>
      </c>
      <c r="J54" s="179" t="s">
        <v>33</v>
      </c>
      <c r="K54" s="179" t="s">
        <v>33</v>
      </c>
      <c r="L54" s="165"/>
      <c r="M54" s="165" t="s">
        <v>33</v>
      </c>
      <c r="N54" s="165" t="s">
        <v>33</v>
      </c>
      <c r="O54" s="165" t="s">
        <v>33</v>
      </c>
      <c r="P54" s="165" t="s">
        <v>33</v>
      </c>
      <c r="Q54" s="165"/>
      <c r="R54" s="179" t="s">
        <v>33</v>
      </c>
      <c r="S54" s="165"/>
      <c r="T54" s="179" t="s">
        <v>33</v>
      </c>
      <c r="U54" s="179" t="s">
        <v>33</v>
      </c>
      <c r="V54" s="161">
        <f t="shared" si="3"/>
        <v>15</v>
      </c>
      <c r="W54" s="160">
        <v>2019</v>
      </c>
      <c r="X54" s="160" t="s">
        <v>379</v>
      </c>
    </row>
    <row r="55" spans="1:24" s="204" customFormat="1" ht="15.75" x14ac:dyDescent="0.25">
      <c r="A55" s="160">
        <v>43</v>
      </c>
      <c r="B55" s="161" t="s">
        <v>332</v>
      </c>
      <c r="C55" s="179" t="s">
        <v>33</v>
      </c>
      <c r="D55" s="179"/>
      <c r="E55" s="179" t="s">
        <v>33</v>
      </c>
      <c r="F55" s="179" t="s">
        <v>33</v>
      </c>
      <c r="G55" s="179" t="s">
        <v>33</v>
      </c>
      <c r="H55" s="165"/>
      <c r="I55" s="165" t="s">
        <v>33</v>
      </c>
      <c r="J55" s="179" t="s">
        <v>33</v>
      </c>
      <c r="K55" s="179" t="s">
        <v>33</v>
      </c>
      <c r="L55" s="165"/>
      <c r="M55" s="165" t="s">
        <v>33</v>
      </c>
      <c r="N55" s="165" t="s">
        <v>33</v>
      </c>
      <c r="O55" s="165"/>
      <c r="P55" s="165" t="s">
        <v>33</v>
      </c>
      <c r="Q55" s="165"/>
      <c r="R55" s="179" t="s">
        <v>33</v>
      </c>
      <c r="S55" s="165"/>
      <c r="T55" s="179" t="s">
        <v>33</v>
      </c>
      <c r="U55" s="179" t="s">
        <v>33</v>
      </c>
      <c r="V55" s="161">
        <f t="shared" si="3"/>
        <v>13</v>
      </c>
      <c r="W55" s="160">
        <v>2019</v>
      </c>
      <c r="X55" s="160" t="s">
        <v>386</v>
      </c>
    </row>
    <row r="56" spans="1:24" s="204" customFormat="1" ht="15.75" x14ac:dyDescent="0.25">
      <c r="A56" s="160">
        <v>44</v>
      </c>
      <c r="B56" s="161" t="s">
        <v>334</v>
      </c>
      <c r="C56" s="179"/>
      <c r="D56" s="179" t="s">
        <v>33</v>
      </c>
      <c r="E56" s="179" t="s">
        <v>33</v>
      </c>
      <c r="F56" s="179" t="s">
        <v>33</v>
      </c>
      <c r="G56" s="179" t="s">
        <v>33</v>
      </c>
      <c r="H56" s="165" t="s">
        <v>33</v>
      </c>
      <c r="I56" s="165" t="s">
        <v>33</v>
      </c>
      <c r="J56" s="179" t="s">
        <v>33</v>
      </c>
      <c r="K56" s="179" t="s">
        <v>33</v>
      </c>
      <c r="L56" s="165"/>
      <c r="M56" s="165" t="s">
        <v>33</v>
      </c>
      <c r="N56" s="165" t="s">
        <v>33</v>
      </c>
      <c r="O56" s="165"/>
      <c r="P56" s="165" t="s">
        <v>33</v>
      </c>
      <c r="Q56" s="165"/>
      <c r="R56" s="179" t="s">
        <v>33</v>
      </c>
      <c r="S56" s="165"/>
      <c r="T56" s="179" t="s">
        <v>33</v>
      </c>
      <c r="U56" s="179" t="s">
        <v>33</v>
      </c>
      <c r="V56" s="161">
        <f t="shared" si="3"/>
        <v>14</v>
      </c>
      <c r="W56" s="160">
        <v>2019</v>
      </c>
      <c r="X56" s="160" t="s">
        <v>386</v>
      </c>
    </row>
    <row r="57" spans="1:24" s="204" customFormat="1" ht="15.75" x14ac:dyDescent="0.25">
      <c r="A57" s="160">
        <v>45</v>
      </c>
      <c r="B57" s="161" t="s">
        <v>336</v>
      </c>
      <c r="C57" s="179"/>
      <c r="D57" s="179"/>
      <c r="E57" s="179" t="s">
        <v>33</v>
      </c>
      <c r="F57" s="179" t="s">
        <v>33</v>
      </c>
      <c r="G57" s="179" t="s">
        <v>33</v>
      </c>
      <c r="H57" s="165"/>
      <c r="I57" s="165"/>
      <c r="J57" s="179" t="s">
        <v>33</v>
      </c>
      <c r="K57" s="179" t="s">
        <v>33</v>
      </c>
      <c r="L57" s="165"/>
      <c r="M57" s="165" t="s">
        <v>33</v>
      </c>
      <c r="N57" s="165" t="s">
        <v>33</v>
      </c>
      <c r="O57" s="165"/>
      <c r="P57" s="165" t="s">
        <v>33</v>
      </c>
      <c r="Q57" s="165" t="s">
        <v>33</v>
      </c>
      <c r="R57" s="179" t="s">
        <v>33</v>
      </c>
      <c r="S57" s="165"/>
      <c r="T57" s="179" t="s">
        <v>33</v>
      </c>
      <c r="U57" s="179" t="s">
        <v>33</v>
      </c>
      <c r="V57" s="161">
        <f t="shared" si="3"/>
        <v>12</v>
      </c>
      <c r="W57" s="160">
        <v>2020</v>
      </c>
      <c r="X57" s="160" t="s">
        <v>386</v>
      </c>
    </row>
    <row r="58" spans="1:24" s="204" customFormat="1" ht="15.75" x14ac:dyDescent="0.25">
      <c r="A58" s="160">
        <v>46</v>
      </c>
      <c r="B58" s="161" t="s">
        <v>335</v>
      </c>
      <c r="C58" s="179"/>
      <c r="D58" s="179"/>
      <c r="E58" s="179" t="s">
        <v>33</v>
      </c>
      <c r="F58" s="179" t="s">
        <v>33</v>
      </c>
      <c r="G58" s="179" t="s">
        <v>33</v>
      </c>
      <c r="H58" s="165" t="s">
        <v>33</v>
      </c>
      <c r="I58" s="165" t="s">
        <v>33</v>
      </c>
      <c r="J58" s="179" t="s">
        <v>33</v>
      </c>
      <c r="K58" s="179"/>
      <c r="L58" s="165"/>
      <c r="M58" s="165" t="s">
        <v>33</v>
      </c>
      <c r="N58" s="165" t="s">
        <v>33</v>
      </c>
      <c r="O58" s="165"/>
      <c r="P58" s="165" t="s">
        <v>33</v>
      </c>
      <c r="Q58" s="165"/>
      <c r="R58" s="179" t="s">
        <v>33</v>
      </c>
      <c r="S58" s="165"/>
      <c r="T58" s="179" t="s">
        <v>33</v>
      </c>
      <c r="U58" s="179" t="s">
        <v>33</v>
      </c>
      <c r="V58" s="161">
        <f t="shared" si="3"/>
        <v>12</v>
      </c>
      <c r="W58" s="160">
        <v>2020</v>
      </c>
      <c r="X58" s="160" t="s">
        <v>386</v>
      </c>
    </row>
    <row r="59" spans="1:24" s="204" customFormat="1" ht="15.75" x14ac:dyDescent="0.25">
      <c r="A59" s="160">
        <v>47</v>
      </c>
      <c r="B59" s="161" t="s">
        <v>337</v>
      </c>
      <c r="C59" s="179"/>
      <c r="D59" s="179"/>
      <c r="E59" s="179" t="s">
        <v>33</v>
      </c>
      <c r="F59" s="179" t="s">
        <v>33</v>
      </c>
      <c r="G59" s="179" t="s">
        <v>33</v>
      </c>
      <c r="H59" s="165" t="s">
        <v>33</v>
      </c>
      <c r="I59" s="165" t="s">
        <v>33</v>
      </c>
      <c r="J59" s="179" t="s">
        <v>33</v>
      </c>
      <c r="K59" s="179" t="s">
        <v>33</v>
      </c>
      <c r="L59" s="165"/>
      <c r="M59" s="165" t="s">
        <v>33</v>
      </c>
      <c r="N59" s="165" t="s">
        <v>33</v>
      </c>
      <c r="O59" s="165"/>
      <c r="P59" s="165" t="s">
        <v>33</v>
      </c>
      <c r="Q59" s="165" t="s">
        <v>33</v>
      </c>
      <c r="R59" s="165"/>
      <c r="S59" s="165"/>
      <c r="T59" s="179" t="s">
        <v>33</v>
      </c>
      <c r="U59" s="179" t="s">
        <v>33</v>
      </c>
      <c r="V59" s="161">
        <f t="shared" si="3"/>
        <v>13</v>
      </c>
      <c r="W59" s="160">
        <v>2020</v>
      </c>
      <c r="X59" s="160" t="s">
        <v>386</v>
      </c>
    </row>
    <row r="60" spans="1:24" s="204" customFormat="1" ht="15.75" x14ac:dyDescent="0.25">
      <c r="A60" s="158" t="s">
        <v>338</v>
      </c>
      <c r="B60" s="159" t="s">
        <v>339</v>
      </c>
      <c r="C60" s="159"/>
      <c r="D60" s="159"/>
      <c r="E60" s="159"/>
      <c r="F60" s="159"/>
      <c r="G60" s="159"/>
      <c r="H60" s="159"/>
      <c r="I60" s="159"/>
      <c r="J60" s="159"/>
      <c r="K60" s="159"/>
      <c r="L60" s="159"/>
      <c r="M60" s="159"/>
      <c r="N60" s="159"/>
      <c r="O60" s="159"/>
      <c r="P60" s="159"/>
      <c r="Q60" s="159"/>
      <c r="R60" s="159"/>
      <c r="S60" s="159"/>
      <c r="T60" s="159"/>
      <c r="U60" s="159"/>
      <c r="V60" s="159"/>
      <c r="W60" s="158"/>
      <c r="X60" s="158"/>
    </row>
    <row r="61" spans="1:24" s="204" customFormat="1" ht="31.5" x14ac:dyDescent="0.25">
      <c r="A61" s="160">
        <v>48</v>
      </c>
      <c r="B61" s="161" t="s">
        <v>398</v>
      </c>
      <c r="C61" s="179" t="s">
        <v>33</v>
      </c>
      <c r="D61" s="179" t="s">
        <v>33</v>
      </c>
      <c r="E61" s="179" t="s">
        <v>33</v>
      </c>
      <c r="F61" s="179" t="s">
        <v>33</v>
      </c>
      <c r="G61" s="179" t="s">
        <v>33</v>
      </c>
      <c r="H61" s="179" t="s">
        <v>33</v>
      </c>
      <c r="I61" s="179" t="s">
        <v>33</v>
      </c>
      <c r="J61" s="179" t="s">
        <v>33</v>
      </c>
      <c r="K61" s="179" t="s">
        <v>33</v>
      </c>
      <c r="L61" s="10"/>
      <c r="M61" s="208"/>
      <c r="N61" s="179" t="s">
        <v>33</v>
      </c>
      <c r="O61" s="208"/>
      <c r="P61" s="179" t="s">
        <v>33</v>
      </c>
      <c r="Q61" s="179" t="s">
        <v>33</v>
      </c>
      <c r="R61" s="179" t="s">
        <v>33</v>
      </c>
      <c r="S61" s="208"/>
      <c r="T61" s="179" t="s">
        <v>33</v>
      </c>
      <c r="U61" s="208"/>
      <c r="V61" s="161">
        <f t="shared" ref="V61:V67" si="4">COUNTIF(C61:U61,"Đ")</f>
        <v>14</v>
      </c>
      <c r="W61" s="160">
        <v>2014</v>
      </c>
      <c r="X61" s="160" t="s">
        <v>376</v>
      </c>
    </row>
    <row r="62" spans="1:24" s="204" customFormat="1" ht="31.5" x14ac:dyDescent="0.25">
      <c r="A62" s="160">
        <v>49</v>
      </c>
      <c r="B62" s="161" t="s">
        <v>399</v>
      </c>
      <c r="C62" s="179" t="s">
        <v>33</v>
      </c>
      <c r="D62" s="172"/>
      <c r="E62" s="179" t="s">
        <v>33</v>
      </c>
      <c r="F62" s="179" t="s">
        <v>33</v>
      </c>
      <c r="G62" s="179" t="s">
        <v>33</v>
      </c>
      <c r="H62" s="179" t="s">
        <v>33</v>
      </c>
      <c r="I62" s="179" t="s">
        <v>33</v>
      </c>
      <c r="J62" s="179" t="s">
        <v>33</v>
      </c>
      <c r="K62" s="179" t="s">
        <v>33</v>
      </c>
      <c r="L62" s="209"/>
      <c r="M62" s="210"/>
      <c r="N62" s="179" t="s">
        <v>33</v>
      </c>
      <c r="O62" s="209"/>
      <c r="P62" s="179" t="s">
        <v>33</v>
      </c>
      <c r="Q62" s="172"/>
      <c r="R62" s="179" t="s">
        <v>33</v>
      </c>
      <c r="S62" s="209"/>
      <c r="T62" s="179" t="s">
        <v>33</v>
      </c>
      <c r="U62" s="179" t="s">
        <v>33</v>
      </c>
      <c r="V62" s="161">
        <f t="shared" si="4"/>
        <v>13</v>
      </c>
      <c r="W62" s="160">
        <v>2015</v>
      </c>
      <c r="X62" s="160" t="s">
        <v>376</v>
      </c>
    </row>
    <row r="63" spans="1:24" s="204" customFormat="1" ht="31.5" x14ac:dyDescent="0.25">
      <c r="A63" s="160">
        <v>50</v>
      </c>
      <c r="B63" s="161" t="s">
        <v>400</v>
      </c>
      <c r="C63" s="179" t="s">
        <v>33</v>
      </c>
      <c r="D63" s="179" t="s">
        <v>33</v>
      </c>
      <c r="E63" s="179" t="s">
        <v>33</v>
      </c>
      <c r="F63" s="179" t="s">
        <v>33</v>
      </c>
      <c r="G63" s="179" t="s">
        <v>33</v>
      </c>
      <c r="H63" s="179" t="s">
        <v>33</v>
      </c>
      <c r="I63" s="179" t="s">
        <v>33</v>
      </c>
      <c r="J63" s="179" t="s">
        <v>33</v>
      </c>
      <c r="K63" s="179" t="s">
        <v>33</v>
      </c>
      <c r="L63" s="10"/>
      <c r="M63" s="166"/>
      <c r="N63" s="179" t="s">
        <v>33</v>
      </c>
      <c r="O63" s="179" t="s">
        <v>33</v>
      </c>
      <c r="P63" s="179" t="s">
        <v>33</v>
      </c>
      <c r="Q63" s="179" t="s">
        <v>33</v>
      </c>
      <c r="R63" s="179" t="s">
        <v>33</v>
      </c>
      <c r="S63" s="10"/>
      <c r="T63" s="179" t="s">
        <v>33</v>
      </c>
      <c r="U63" s="179" t="s">
        <v>33</v>
      </c>
      <c r="V63" s="161">
        <f t="shared" si="4"/>
        <v>16</v>
      </c>
      <c r="W63" s="160">
        <v>2017</v>
      </c>
      <c r="X63" s="160" t="s">
        <v>379</v>
      </c>
    </row>
    <row r="64" spans="1:24" s="204" customFormat="1" ht="15.75" x14ac:dyDescent="0.25">
      <c r="A64" s="160">
        <v>51</v>
      </c>
      <c r="B64" s="161" t="s">
        <v>401</v>
      </c>
      <c r="C64" s="179" t="s">
        <v>33</v>
      </c>
      <c r="D64" s="179" t="s">
        <v>33</v>
      </c>
      <c r="E64" s="179" t="s">
        <v>33</v>
      </c>
      <c r="F64" s="179" t="s">
        <v>33</v>
      </c>
      <c r="G64" s="179" t="s">
        <v>33</v>
      </c>
      <c r="H64" s="179" t="s">
        <v>33</v>
      </c>
      <c r="I64" s="179" t="s">
        <v>33</v>
      </c>
      <c r="J64" s="179" t="s">
        <v>33</v>
      </c>
      <c r="K64" s="179" t="s">
        <v>33</v>
      </c>
      <c r="L64" s="179"/>
      <c r="M64" s="179" t="s">
        <v>33</v>
      </c>
      <c r="N64" s="179" t="s">
        <v>33</v>
      </c>
      <c r="O64" s="179"/>
      <c r="P64" s="179" t="s">
        <v>33</v>
      </c>
      <c r="Q64" s="179" t="s">
        <v>33</v>
      </c>
      <c r="R64" s="179" t="s">
        <v>33</v>
      </c>
      <c r="S64" s="179"/>
      <c r="T64" s="179" t="s">
        <v>33</v>
      </c>
      <c r="U64" s="179" t="s">
        <v>33</v>
      </c>
      <c r="V64" s="161">
        <f t="shared" si="4"/>
        <v>16</v>
      </c>
      <c r="W64" s="160">
        <v>2017</v>
      </c>
      <c r="X64" s="160" t="s">
        <v>386</v>
      </c>
    </row>
    <row r="65" spans="1:24" s="204" customFormat="1" ht="15.75" x14ac:dyDescent="0.25">
      <c r="A65" s="160">
        <v>52</v>
      </c>
      <c r="B65" s="161" t="s">
        <v>342</v>
      </c>
      <c r="C65" s="179" t="s">
        <v>33</v>
      </c>
      <c r="D65" s="179" t="s">
        <v>33</v>
      </c>
      <c r="E65" s="179"/>
      <c r="F65" s="179" t="s">
        <v>33</v>
      </c>
      <c r="G65" s="179" t="s">
        <v>33</v>
      </c>
      <c r="H65" s="179" t="s">
        <v>33</v>
      </c>
      <c r="I65" s="179" t="s">
        <v>33</v>
      </c>
      <c r="J65" s="179" t="s">
        <v>33</v>
      </c>
      <c r="K65" s="179" t="s">
        <v>33</v>
      </c>
      <c r="L65" s="179"/>
      <c r="M65" s="179" t="s">
        <v>33</v>
      </c>
      <c r="N65" s="179" t="s">
        <v>33</v>
      </c>
      <c r="O65" s="179"/>
      <c r="P65" s="179"/>
      <c r="Q65" s="179" t="s">
        <v>33</v>
      </c>
      <c r="R65" s="179"/>
      <c r="S65" s="179" t="s">
        <v>33</v>
      </c>
      <c r="T65" s="179" t="s">
        <v>33</v>
      </c>
      <c r="U65" s="179" t="s">
        <v>33</v>
      </c>
      <c r="V65" s="161">
        <f t="shared" si="4"/>
        <v>14</v>
      </c>
      <c r="W65" s="160">
        <v>2018</v>
      </c>
      <c r="X65" s="160" t="s">
        <v>386</v>
      </c>
    </row>
    <row r="66" spans="1:24" s="204" customFormat="1" ht="15.75" x14ac:dyDescent="0.25">
      <c r="A66" s="160">
        <v>53</v>
      </c>
      <c r="B66" s="161" t="s">
        <v>402</v>
      </c>
      <c r="C66" s="179" t="s">
        <v>33</v>
      </c>
      <c r="D66" s="179" t="s">
        <v>33</v>
      </c>
      <c r="E66" s="179" t="s">
        <v>33</v>
      </c>
      <c r="F66" s="179" t="s">
        <v>33</v>
      </c>
      <c r="G66" s="179" t="s">
        <v>33</v>
      </c>
      <c r="H66" s="179" t="s">
        <v>33</v>
      </c>
      <c r="I66" s="179" t="s">
        <v>33</v>
      </c>
      <c r="J66" s="179" t="s">
        <v>33</v>
      </c>
      <c r="K66" s="179" t="s">
        <v>33</v>
      </c>
      <c r="L66" s="209"/>
      <c r="M66" s="179" t="s">
        <v>33</v>
      </c>
      <c r="N66" s="179" t="s">
        <v>33</v>
      </c>
      <c r="O66" s="209"/>
      <c r="P66" s="179" t="s">
        <v>33</v>
      </c>
      <c r="Q66" s="179" t="s">
        <v>33</v>
      </c>
      <c r="R66" s="179" t="s">
        <v>33</v>
      </c>
      <c r="S66" s="179" t="s">
        <v>33</v>
      </c>
      <c r="T66" s="179" t="s">
        <v>33</v>
      </c>
      <c r="U66" s="179" t="s">
        <v>33</v>
      </c>
      <c r="V66" s="161">
        <f t="shared" si="4"/>
        <v>17</v>
      </c>
      <c r="W66" s="160">
        <v>2018</v>
      </c>
      <c r="X66" s="160" t="s">
        <v>386</v>
      </c>
    </row>
    <row r="67" spans="1:24" ht="31.5" x14ac:dyDescent="0.25">
      <c r="A67" s="160">
        <v>54</v>
      </c>
      <c r="B67" s="161" t="s">
        <v>403</v>
      </c>
      <c r="C67" s="179" t="s">
        <v>33</v>
      </c>
      <c r="D67" s="179" t="s">
        <v>33</v>
      </c>
      <c r="E67" s="179" t="s">
        <v>33</v>
      </c>
      <c r="F67" s="179" t="s">
        <v>33</v>
      </c>
      <c r="G67" s="179" t="s">
        <v>33</v>
      </c>
      <c r="H67" s="179" t="s">
        <v>33</v>
      </c>
      <c r="I67" s="179" t="s">
        <v>33</v>
      </c>
      <c r="J67" s="179" t="s">
        <v>33</v>
      </c>
      <c r="K67" s="179" t="s">
        <v>33</v>
      </c>
      <c r="L67" s="10"/>
      <c r="M67" s="166"/>
      <c r="N67" s="166"/>
      <c r="O67" s="179" t="s">
        <v>33</v>
      </c>
      <c r="P67" s="179" t="s">
        <v>33</v>
      </c>
      <c r="Q67" s="166"/>
      <c r="R67" s="179" t="s">
        <v>33</v>
      </c>
      <c r="S67" s="10"/>
      <c r="T67" s="179" t="s">
        <v>33</v>
      </c>
      <c r="U67" s="179" t="s">
        <v>33</v>
      </c>
      <c r="V67" s="161">
        <f t="shared" si="4"/>
        <v>14</v>
      </c>
      <c r="W67" s="160">
        <v>2018</v>
      </c>
      <c r="X67" s="160" t="s">
        <v>379</v>
      </c>
    </row>
    <row r="68" spans="1:24" s="204" customFormat="1" ht="15.75" x14ac:dyDescent="0.25">
      <c r="A68" s="158" t="s">
        <v>343</v>
      </c>
      <c r="B68" s="159" t="s">
        <v>344</v>
      </c>
      <c r="C68" s="159"/>
      <c r="D68" s="159"/>
      <c r="E68" s="159"/>
      <c r="F68" s="159"/>
      <c r="G68" s="159"/>
      <c r="H68" s="159"/>
      <c r="I68" s="159"/>
      <c r="J68" s="159"/>
      <c r="K68" s="159"/>
      <c r="L68" s="159"/>
      <c r="M68" s="159"/>
      <c r="N68" s="159"/>
      <c r="O68" s="159"/>
      <c r="P68" s="159"/>
      <c r="Q68" s="159"/>
      <c r="R68" s="159"/>
      <c r="S68" s="159"/>
      <c r="T68" s="159"/>
      <c r="U68" s="159"/>
      <c r="V68" s="159"/>
      <c r="W68" s="158"/>
      <c r="X68" s="158"/>
    </row>
    <row r="69" spans="1:24" s="204" customFormat="1" ht="31.5" x14ac:dyDescent="0.25">
      <c r="A69" s="160">
        <v>55</v>
      </c>
      <c r="B69" s="161" t="s">
        <v>404</v>
      </c>
      <c r="C69" s="29" t="s">
        <v>33</v>
      </c>
      <c r="D69" s="29" t="s">
        <v>33</v>
      </c>
      <c r="E69" s="29" t="s">
        <v>33</v>
      </c>
      <c r="F69" s="29" t="s">
        <v>33</v>
      </c>
      <c r="G69" s="29" t="s">
        <v>33</v>
      </c>
      <c r="H69" s="29" t="s">
        <v>33</v>
      </c>
      <c r="I69" s="29" t="s">
        <v>33</v>
      </c>
      <c r="J69" s="29" t="s">
        <v>33</v>
      </c>
      <c r="K69" s="29" t="s">
        <v>33</v>
      </c>
      <c r="L69" s="29" t="s">
        <v>33</v>
      </c>
      <c r="M69" s="29" t="s">
        <v>33</v>
      </c>
      <c r="N69" s="29" t="s">
        <v>33</v>
      </c>
      <c r="O69" s="29"/>
      <c r="P69" s="29" t="s">
        <v>33</v>
      </c>
      <c r="Q69" s="29"/>
      <c r="R69" s="29" t="s">
        <v>33</v>
      </c>
      <c r="S69" s="29" t="s">
        <v>33</v>
      </c>
      <c r="T69" s="29" t="s">
        <v>33</v>
      </c>
      <c r="U69" s="29" t="s">
        <v>33</v>
      </c>
      <c r="V69" s="161">
        <f t="shared" ref="V69:V80" si="5">COUNTIF(C69:U69,"Đ")</f>
        <v>17</v>
      </c>
      <c r="W69" s="160">
        <v>2014</v>
      </c>
      <c r="X69" s="160" t="s">
        <v>376</v>
      </c>
    </row>
    <row r="70" spans="1:24" s="204" customFormat="1" ht="31.5" x14ac:dyDescent="0.25">
      <c r="A70" s="160">
        <v>56</v>
      </c>
      <c r="B70" s="161" t="s">
        <v>48</v>
      </c>
      <c r="C70" s="29" t="s">
        <v>33</v>
      </c>
      <c r="D70" s="29" t="s">
        <v>33</v>
      </c>
      <c r="E70" s="29" t="s">
        <v>33</v>
      </c>
      <c r="F70" s="29" t="s">
        <v>33</v>
      </c>
      <c r="G70" s="29"/>
      <c r="H70" s="29" t="s">
        <v>33</v>
      </c>
      <c r="I70" s="29" t="s">
        <v>33</v>
      </c>
      <c r="J70" s="29" t="s">
        <v>33</v>
      </c>
      <c r="K70" s="29" t="s">
        <v>33</v>
      </c>
      <c r="L70" s="29" t="s">
        <v>33</v>
      </c>
      <c r="M70" s="29" t="s">
        <v>33</v>
      </c>
      <c r="N70" s="29" t="s">
        <v>33</v>
      </c>
      <c r="O70" s="29"/>
      <c r="P70" s="29" t="s">
        <v>33</v>
      </c>
      <c r="Q70" s="29" t="s">
        <v>33</v>
      </c>
      <c r="R70" s="29" t="s">
        <v>33</v>
      </c>
      <c r="S70" s="29"/>
      <c r="T70" s="29" t="s">
        <v>33</v>
      </c>
      <c r="U70" s="29" t="s">
        <v>33</v>
      </c>
      <c r="V70" s="161">
        <f t="shared" si="5"/>
        <v>16</v>
      </c>
      <c r="W70" s="160">
        <v>2015</v>
      </c>
      <c r="X70" s="160" t="s">
        <v>376</v>
      </c>
    </row>
    <row r="71" spans="1:24" s="204" customFormat="1" ht="31.5" x14ac:dyDescent="0.25">
      <c r="A71" s="160">
        <v>57</v>
      </c>
      <c r="B71" s="161" t="s">
        <v>405</v>
      </c>
      <c r="C71" s="29" t="s">
        <v>33</v>
      </c>
      <c r="D71" s="29" t="s">
        <v>33</v>
      </c>
      <c r="E71" s="29" t="s">
        <v>33</v>
      </c>
      <c r="F71" s="29" t="s">
        <v>33</v>
      </c>
      <c r="G71" s="29" t="s">
        <v>33</v>
      </c>
      <c r="H71" s="29" t="s">
        <v>33</v>
      </c>
      <c r="I71" s="29" t="s">
        <v>33</v>
      </c>
      <c r="J71" s="29" t="s">
        <v>33</v>
      </c>
      <c r="K71" s="29" t="s">
        <v>33</v>
      </c>
      <c r="L71" s="29" t="s">
        <v>33</v>
      </c>
      <c r="M71" s="29" t="s">
        <v>33</v>
      </c>
      <c r="N71" s="29" t="s">
        <v>33</v>
      </c>
      <c r="O71" s="29"/>
      <c r="P71" s="29" t="s">
        <v>33</v>
      </c>
      <c r="Q71" s="29" t="s">
        <v>33</v>
      </c>
      <c r="R71" s="29" t="s">
        <v>33</v>
      </c>
      <c r="S71" s="29" t="s">
        <v>33</v>
      </c>
      <c r="T71" s="29" t="s">
        <v>33</v>
      </c>
      <c r="U71" s="29" t="s">
        <v>33</v>
      </c>
      <c r="V71" s="161">
        <f t="shared" si="5"/>
        <v>18</v>
      </c>
      <c r="W71" s="160">
        <v>2014</v>
      </c>
      <c r="X71" s="160" t="s">
        <v>376</v>
      </c>
    </row>
    <row r="72" spans="1:24" s="204" customFormat="1" ht="15.75" x14ac:dyDescent="0.25">
      <c r="A72" s="160">
        <v>58</v>
      </c>
      <c r="B72" s="161" t="s">
        <v>406</v>
      </c>
      <c r="C72" s="29" t="s">
        <v>33</v>
      </c>
      <c r="D72" s="29" t="s">
        <v>33</v>
      </c>
      <c r="E72" s="29" t="s">
        <v>33</v>
      </c>
      <c r="F72" s="29" t="s">
        <v>33</v>
      </c>
      <c r="G72" s="29"/>
      <c r="H72" s="29" t="s">
        <v>33</v>
      </c>
      <c r="I72" s="29" t="s">
        <v>33</v>
      </c>
      <c r="J72" s="29" t="s">
        <v>33</v>
      </c>
      <c r="K72" s="29" t="s">
        <v>33</v>
      </c>
      <c r="L72" s="29" t="s">
        <v>33</v>
      </c>
      <c r="M72" s="29" t="s">
        <v>33</v>
      </c>
      <c r="N72" s="29" t="s">
        <v>33</v>
      </c>
      <c r="O72" s="29"/>
      <c r="P72" s="29" t="s">
        <v>33</v>
      </c>
      <c r="Q72" s="29"/>
      <c r="R72" s="29" t="s">
        <v>33</v>
      </c>
      <c r="S72" s="29" t="s">
        <v>33</v>
      </c>
      <c r="T72" s="29" t="s">
        <v>33</v>
      </c>
      <c r="U72" s="29" t="s">
        <v>33</v>
      </c>
      <c r="V72" s="161">
        <f t="shared" si="5"/>
        <v>16</v>
      </c>
      <c r="W72" s="160">
        <v>2015</v>
      </c>
      <c r="X72" s="160" t="s">
        <v>386</v>
      </c>
    </row>
    <row r="73" spans="1:24" s="204" customFormat="1" ht="31.5" x14ac:dyDescent="0.25">
      <c r="A73" s="160">
        <v>59</v>
      </c>
      <c r="B73" s="161" t="s">
        <v>407</v>
      </c>
      <c r="C73" s="29" t="s">
        <v>33</v>
      </c>
      <c r="D73" s="29" t="s">
        <v>33</v>
      </c>
      <c r="E73" s="29" t="s">
        <v>33</v>
      </c>
      <c r="F73" s="29" t="s">
        <v>33</v>
      </c>
      <c r="G73" s="29"/>
      <c r="H73" s="29" t="s">
        <v>33</v>
      </c>
      <c r="I73" s="29" t="s">
        <v>33</v>
      </c>
      <c r="J73" s="29" t="s">
        <v>33</v>
      </c>
      <c r="K73" s="29" t="s">
        <v>33</v>
      </c>
      <c r="L73" s="29" t="s">
        <v>33</v>
      </c>
      <c r="M73" s="29" t="s">
        <v>33</v>
      </c>
      <c r="N73" s="29" t="s">
        <v>33</v>
      </c>
      <c r="O73" s="29"/>
      <c r="P73" s="29" t="s">
        <v>33</v>
      </c>
      <c r="Q73" s="29" t="s">
        <v>33</v>
      </c>
      <c r="R73" s="29" t="s">
        <v>33</v>
      </c>
      <c r="S73" s="29" t="s">
        <v>33</v>
      </c>
      <c r="T73" s="29" t="s">
        <v>33</v>
      </c>
      <c r="U73" s="29" t="s">
        <v>33</v>
      </c>
      <c r="V73" s="161">
        <f t="shared" si="5"/>
        <v>17</v>
      </c>
      <c r="W73" s="160">
        <v>2016</v>
      </c>
      <c r="X73" s="160" t="s">
        <v>379</v>
      </c>
    </row>
    <row r="74" spans="1:24" s="204" customFormat="1" ht="31.5" x14ac:dyDescent="0.25">
      <c r="A74" s="160">
        <v>60</v>
      </c>
      <c r="B74" s="161" t="s">
        <v>408</v>
      </c>
      <c r="C74" s="29" t="s">
        <v>33</v>
      </c>
      <c r="D74" s="29" t="s">
        <v>33</v>
      </c>
      <c r="E74" s="29" t="s">
        <v>33</v>
      </c>
      <c r="F74" s="29" t="s">
        <v>33</v>
      </c>
      <c r="G74" s="29"/>
      <c r="H74" s="29" t="s">
        <v>33</v>
      </c>
      <c r="I74" s="29" t="s">
        <v>33</v>
      </c>
      <c r="J74" s="29" t="s">
        <v>33</v>
      </c>
      <c r="K74" s="29" t="s">
        <v>33</v>
      </c>
      <c r="L74" s="29" t="s">
        <v>33</v>
      </c>
      <c r="M74" s="29" t="s">
        <v>33</v>
      </c>
      <c r="N74" s="29" t="s">
        <v>33</v>
      </c>
      <c r="O74" s="29"/>
      <c r="P74" s="29"/>
      <c r="Q74" s="29" t="s">
        <v>33</v>
      </c>
      <c r="R74" s="29" t="s">
        <v>33</v>
      </c>
      <c r="S74" s="29" t="s">
        <v>33</v>
      </c>
      <c r="T74" s="29" t="s">
        <v>33</v>
      </c>
      <c r="U74" s="29" t="s">
        <v>33</v>
      </c>
      <c r="V74" s="161">
        <f t="shared" si="5"/>
        <v>16</v>
      </c>
      <c r="W74" s="160">
        <v>2017</v>
      </c>
      <c r="X74" s="160" t="s">
        <v>379</v>
      </c>
    </row>
    <row r="75" spans="1:24" s="204" customFormat="1" ht="31.5" x14ac:dyDescent="0.25">
      <c r="A75" s="160">
        <v>61</v>
      </c>
      <c r="B75" s="161" t="s">
        <v>409</v>
      </c>
      <c r="C75" s="29" t="s">
        <v>33</v>
      </c>
      <c r="D75" s="29" t="s">
        <v>33</v>
      </c>
      <c r="E75" s="29" t="s">
        <v>33</v>
      </c>
      <c r="F75" s="29" t="s">
        <v>33</v>
      </c>
      <c r="G75" s="29"/>
      <c r="H75" s="29" t="s">
        <v>33</v>
      </c>
      <c r="I75" s="29" t="s">
        <v>33</v>
      </c>
      <c r="J75" s="29" t="s">
        <v>33</v>
      </c>
      <c r="K75" s="29" t="s">
        <v>33</v>
      </c>
      <c r="L75" s="29" t="s">
        <v>33</v>
      </c>
      <c r="M75" s="29" t="s">
        <v>33</v>
      </c>
      <c r="N75" s="29"/>
      <c r="O75" s="29"/>
      <c r="P75" s="29"/>
      <c r="Q75" s="29"/>
      <c r="R75" s="29" t="s">
        <v>33</v>
      </c>
      <c r="S75" s="29"/>
      <c r="T75" s="29" t="s">
        <v>33</v>
      </c>
      <c r="U75" s="29" t="s">
        <v>33</v>
      </c>
      <c r="V75" s="161">
        <f t="shared" si="5"/>
        <v>13</v>
      </c>
      <c r="W75" s="160">
        <v>2017</v>
      </c>
      <c r="X75" s="160" t="s">
        <v>379</v>
      </c>
    </row>
    <row r="76" spans="1:24" ht="31.5" x14ac:dyDescent="0.25">
      <c r="A76" s="160">
        <v>62</v>
      </c>
      <c r="B76" s="161" t="s">
        <v>410</v>
      </c>
      <c r="C76" s="29" t="s">
        <v>33</v>
      </c>
      <c r="D76" s="29" t="s">
        <v>33</v>
      </c>
      <c r="E76" s="29" t="s">
        <v>33</v>
      </c>
      <c r="F76" s="29" t="s">
        <v>33</v>
      </c>
      <c r="G76" s="29"/>
      <c r="H76" s="29" t="s">
        <v>33</v>
      </c>
      <c r="I76" s="29" t="s">
        <v>33</v>
      </c>
      <c r="J76" s="29" t="s">
        <v>33</v>
      </c>
      <c r="K76" s="29" t="s">
        <v>33</v>
      </c>
      <c r="L76" s="29" t="s">
        <v>33</v>
      </c>
      <c r="M76" s="29" t="s">
        <v>33</v>
      </c>
      <c r="N76" s="29" t="s">
        <v>33</v>
      </c>
      <c r="O76" s="29"/>
      <c r="P76" s="29" t="s">
        <v>33</v>
      </c>
      <c r="Q76" s="29"/>
      <c r="R76" s="29" t="s">
        <v>33</v>
      </c>
      <c r="S76" s="29"/>
      <c r="T76" s="29" t="s">
        <v>33</v>
      </c>
      <c r="U76" s="29" t="s">
        <v>33</v>
      </c>
      <c r="V76" s="161">
        <f t="shared" si="5"/>
        <v>15</v>
      </c>
      <c r="W76" s="160">
        <v>2018</v>
      </c>
      <c r="X76" s="160" t="s">
        <v>379</v>
      </c>
    </row>
    <row r="77" spans="1:24" s="204" customFormat="1" ht="31.5" x14ac:dyDescent="0.25">
      <c r="A77" s="160">
        <v>63</v>
      </c>
      <c r="B77" s="161" t="s">
        <v>411</v>
      </c>
      <c r="C77" s="29" t="s">
        <v>33</v>
      </c>
      <c r="D77" s="29" t="s">
        <v>33</v>
      </c>
      <c r="E77" s="29" t="s">
        <v>33</v>
      </c>
      <c r="F77" s="29" t="s">
        <v>33</v>
      </c>
      <c r="G77" s="29" t="s">
        <v>33</v>
      </c>
      <c r="H77" s="29" t="s">
        <v>33</v>
      </c>
      <c r="I77" s="29" t="s">
        <v>33</v>
      </c>
      <c r="J77" s="29" t="s">
        <v>33</v>
      </c>
      <c r="K77" s="29" t="s">
        <v>33</v>
      </c>
      <c r="L77" s="29" t="s">
        <v>33</v>
      </c>
      <c r="M77" s="29" t="s">
        <v>33</v>
      </c>
      <c r="N77" s="29" t="s">
        <v>33</v>
      </c>
      <c r="O77" s="29"/>
      <c r="P77" s="29" t="s">
        <v>33</v>
      </c>
      <c r="Q77" s="29"/>
      <c r="R77" s="29" t="s">
        <v>33</v>
      </c>
      <c r="S77" s="29"/>
      <c r="T77" s="29" t="s">
        <v>33</v>
      </c>
      <c r="U77" s="29" t="s">
        <v>33</v>
      </c>
      <c r="V77" s="161">
        <f t="shared" si="5"/>
        <v>16</v>
      </c>
      <c r="W77" s="160">
        <v>2018</v>
      </c>
      <c r="X77" s="160" t="s">
        <v>379</v>
      </c>
    </row>
    <row r="78" spans="1:24" s="204" customFormat="1" ht="31.5" x14ac:dyDescent="0.25">
      <c r="A78" s="160">
        <v>64</v>
      </c>
      <c r="B78" s="161" t="s">
        <v>412</v>
      </c>
      <c r="C78" s="29" t="s">
        <v>33</v>
      </c>
      <c r="D78" s="29"/>
      <c r="E78" s="29" t="s">
        <v>33</v>
      </c>
      <c r="F78" s="29" t="s">
        <v>33</v>
      </c>
      <c r="G78" s="29" t="s">
        <v>33</v>
      </c>
      <c r="H78" s="29" t="s">
        <v>33</v>
      </c>
      <c r="I78" s="29" t="s">
        <v>33</v>
      </c>
      <c r="J78" s="29" t="s">
        <v>33</v>
      </c>
      <c r="K78" s="29" t="s">
        <v>33</v>
      </c>
      <c r="L78" s="29" t="s">
        <v>33</v>
      </c>
      <c r="M78" s="29" t="s">
        <v>33</v>
      </c>
      <c r="N78" s="29" t="s">
        <v>33</v>
      </c>
      <c r="O78" s="29"/>
      <c r="P78" s="29" t="s">
        <v>33</v>
      </c>
      <c r="Q78" s="29" t="s">
        <v>33</v>
      </c>
      <c r="R78" s="29" t="s">
        <v>33</v>
      </c>
      <c r="S78" s="29" t="s">
        <v>33</v>
      </c>
      <c r="T78" s="29" t="s">
        <v>33</v>
      </c>
      <c r="U78" s="29" t="s">
        <v>33</v>
      </c>
      <c r="V78" s="161">
        <f t="shared" si="5"/>
        <v>17</v>
      </c>
      <c r="W78" s="160">
        <v>2019</v>
      </c>
      <c r="X78" s="160" t="s">
        <v>379</v>
      </c>
    </row>
    <row r="79" spans="1:24" s="204" customFormat="1" ht="31.5" x14ac:dyDescent="0.25">
      <c r="A79" s="160">
        <v>65</v>
      </c>
      <c r="B79" s="161" t="s">
        <v>413</v>
      </c>
      <c r="C79" s="29" t="s">
        <v>33</v>
      </c>
      <c r="D79" s="29"/>
      <c r="E79" s="29" t="s">
        <v>33</v>
      </c>
      <c r="F79" s="29" t="s">
        <v>33</v>
      </c>
      <c r="G79" s="29"/>
      <c r="H79" s="29" t="s">
        <v>33</v>
      </c>
      <c r="I79" s="29" t="s">
        <v>33</v>
      </c>
      <c r="J79" s="29" t="s">
        <v>33</v>
      </c>
      <c r="K79" s="29" t="s">
        <v>33</v>
      </c>
      <c r="L79" s="29" t="s">
        <v>33</v>
      </c>
      <c r="M79" s="29" t="s">
        <v>33</v>
      </c>
      <c r="N79" s="29" t="s">
        <v>33</v>
      </c>
      <c r="O79" s="29"/>
      <c r="P79" s="29" t="s">
        <v>33</v>
      </c>
      <c r="Q79" s="29" t="s">
        <v>33</v>
      </c>
      <c r="R79" s="29" t="s">
        <v>33</v>
      </c>
      <c r="S79" s="29"/>
      <c r="T79" s="29" t="s">
        <v>33</v>
      </c>
      <c r="U79" s="29" t="s">
        <v>33</v>
      </c>
      <c r="V79" s="161">
        <f t="shared" si="5"/>
        <v>15</v>
      </c>
      <c r="W79" s="160">
        <v>2019</v>
      </c>
      <c r="X79" s="160" t="s">
        <v>379</v>
      </c>
    </row>
    <row r="80" spans="1:24" s="204" customFormat="1" ht="31.5" x14ac:dyDescent="0.25">
      <c r="A80" s="160">
        <v>66</v>
      </c>
      <c r="B80" s="161" t="s">
        <v>414</v>
      </c>
      <c r="C80" s="29" t="s">
        <v>33</v>
      </c>
      <c r="D80" s="29" t="s">
        <v>33</v>
      </c>
      <c r="E80" s="29" t="s">
        <v>33</v>
      </c>
      <c r="F80" s="29" t="s">
        <v>33</v>
      </c>
      <c r="G80" s="29"/>
      <c r="H80" s="29" t="s">
        <v>33</v>
      </c>
      <c r="I80" s="29" t="s">
        <v>33</v>
      </c>
      <c r="J80" s="29" t="s">
        <v>33</v>
      </c>
      <c r="K80" s="29" t="s">
        <v>33</v>
      </c>
      <c r="L80" s="29" t="s">
        <v>33</v>
      </c>
      <c r="M80" s="29" t="s">
        <v>33</v>
      </c>
      <c r="N80" s="29" t="s">
        <v>33</v>
      </c>
      <c r="O80" s="29"/>
      <c r="P80" s="29" t="s">
        <v>33</v>
      </c>
      <c r="Q80" s="29" t="s">
        <v>33</v>
      </c>
      <c r="R80" s="29" t="s">
        <v>33</v>
      </c>
      <c r="S80" s="29"/>
      <c r="T80" s="29" t="s">
        <v>33</v>
      </c>
      <c r="U80" s="29" t="s">
        <v>33</v>
      </c>
      <c r="V80" s="161">
        <f t="shared" si="5"/>
        <v>16</v>
      </c>
      <c r="W80" s="160">
        <v>2019</v>
      </c>
      <c r="X80" s="160" t="s">
        <v>379</v>
      </c>
    </row>
    <row r="81" spans="1:24" s="204" customFormat="1" ht="15.75" x14ac:dyDescent="0.25">
      <c r="A81" s="158" t="s">
        <v>347</v>
      </c>
      <c r="B81" s="159" t="s">
        <v>348</v>
      </c>
      <c r="C81" s="159"/>
      <c r="D81" s="159"/>
      <c r="E81" s="159"/>
      <c r="F81" s="159"/>
      <c r="G81" s="159"/>
      <c r="H81" s="159"/>
      <c r="I81" s="159"/>
      <c r="J81" s="159"/>
      <c r="K81" s="159"/>
      <c r="L81" s="159"/>
      <c r="M81" s="159"/>
      <c r="N81" s="159"/>
      <c r="O81" s="159"/>
      <c r="P81" s="159"/>
      <c r="Q81" s="159"/>
      <c r="R81" s="159"/>
      <c r="S81" s="159"/>
      <c r="T81" s="159"/>
      <c r="U81" s="159"/>
      <c r="V81" s="159"/>
      <c r="W81" s="158"/>
      <c r="X81" s="158"/>
    </row>
    <row r="82" spans="1:24" s="204" customFormat="1" ht="31.5" x14ac:dyDescent="0.25">
      <c r="A82" s="160">
        <v>67</v>
      </c>
      <c r="B82" s="161" t="s">
        <v>43</v>
      </c>
      <c r="C82" s="170"/>
      <c r="D82" s="170"/>
      <c r="E82" s="170" t="s">
        <v>33</v>
      </c>
      <c r="F82" s="170" t="s">
        <v>33</v>
      </c>
      <c r="G82" s="170"/>
      <c r="H82" s="170" t="s">
        <v>33</v>
      </c>
      <c r="I82" s="170" t="s">
        <v>33</v>
      </c>
      <c r="J82" s="170" t="s">
        <v>33</v>
      </c>
      <c r="K82" s="10" t="s">
        <v>33</v>
      </c>
      <c r="L82" s="10" t="s">
        <v>33</v>
      </c>
      <c r="M82" s="10" t="s">
        <v>33</v>
      </c>
      <c r="N82" s="10" t="s">
        <v>33</v>
      </c>
      <c r="O82" s="10" t="s">
        <v>33</v>
      </c>
      <c r="P82" s="170" t="s">
        <v>33</v>
      </c>
      <c r="Q82" s="170"/>
      <c r="R82" s="170" t="s">
        <v>33</v>
      </c>
      <c r="S82" s="170" t="s">
        <v>33</v>
      </c>
      <c r="T82" s="170" t="s">
        <v>33</v>
      </c>
      <c r="U82" s="170" t="s">
        <v>33</v>
      </c>
      <c r="V82" s="161">
        <f t="shared" ref="V82:V93" si="6">COUNTIF(C82:U82,"Đ")</f>
        <v>15</v>
      </c>
      <c r="W82" s="160">
        <v>2015</v>
      </c>
      <c r="X82" s="160" t="s">
        <v>376</v>
      </c>
    </row>
    <row r="83" spans="1:24" s="204" customFormat="1" ht="31.5" x14ac:dyDescent="0.25">
      <c r="A83" s="160">
        <v>68</v>
      </c>
      <c r="B83" s="161" t="s">
        <v>351</v>
      </c>
      <c r="C83" s="170"/>
      <c r="D83" s="170"/>
      <c r="E83" s="170" t="s">
        <v>33</v>
      </c>
      <c r="F83" s="170" t="s">
        <v>33</v>
      </c>
      <c r="G83" s="170" t="s">
        <v>33</v>
      </c>
      <c r="H83" s="170" t="s">
        <v>33</v>
      </c>
      <c r="I83" s="170" t="s">
        <v>33</v>
      </c>
      <c r="J83" s="170"/>
      <c r="K83" s="170" t="s">
        <v>33</v>
      </c>
      <c r="L83" s="170" t="s">
        <v>33</v>
      </c>
      <c r="M83" s="170" t="s">
        <v>33</v>
      </c>
      <c r="N83" s="170"/>
      <c r="O83" s="170" t="s">
        <v>33</v>
      </c>
      <c r="P83" s="170" t="s">
        <v>33</v>
      </c>
      <c r="Q83" s="170" t="s">
        <v>33</v>
      </c>
      <c r="R83" s="170" t="s">
        <v>33</v>
      </c>
      <c r="S83" s="170" t="s">
        <v>33</v>
      </c>
      <c r="T83" s="170" t="s">
        <v>33</v>
      </c>
      <c r="U83" s="170" t="s">
        <v>33</v>
      </c>
      <c r="V83" s="161">
        <f t="shared" si="6"/>
        <v>15</v>
      </c>
      <c r="W83" s="160">
        <v>2014</v>
      </c>
      <c r="X83" s="160" t="s">
        <v>376</v>
      </c>
    </row>
    <row r="84" spans="1:24" ht="31.5" x14ac:dyDescent="0.25">
      <c r="A84" s="160">
        <v>69</v>
      </c>
      <c r="B84" s="161" t="s">
        <v>415</v>
      </c>
      <c r="C84" s="170"/>
      <c r="D84" s="170"/>
      <c r="E84" s="170" t="s">
        <v>33</v>
      </c>
      <c r="F84" s="170" t="s">
        <v>33</v>
      </c>
      <c r="G84" s="211"/>
      <c r="H84" s="170" t="s">
        <v>33</v>
      </c>
      <c r="I84" s="170" t="s">
        <v>33</v>
      </c>
      <c r="J84" s="170"/>
      <c r="K84" s="10" t="s">
        <v>33</v>
      </c>
      <c r="L84" s="9"/>
      <c r="M84" s="170" t="s">
        <v>33</v>
      </c>
      <c r="N84" s="170"/>
      <c r="O84" s="170"/>
      <c r="P84" s="170" t="s">
        <v>33</v>
      </c>
      <c r="Q84" s="170"/>
      <c r="R84" s="170" t="s">
        <v>33</v>
      </c>
      <c r="S84" s="170"/>
      <c r="T84" s="170" t="s">
        <v>33</v>
      </c>
      <c r="U84" s="170" t="s">
        <v>33</v>
      </c>
      <c r="V84" s="161">
        <f t="shared" si="6"/>
        <v>10</v>
      </c>
      <c r="W84" s="160">
        <v>2016</v>
      </c>
      <c r="X84" s="160" t="s">
        <v>376</v>
      </c>
    </row>
    <row r="85" spans="1:24" s="204" customFormat="1" ht="31.5" x14ac:dyDescent="0.25">
      <c r="A85" s="160">
        <v>70</v>
      </c>
      <c r="B85" s="161" t="s">
        <v>355</v>
      </c>
      <c r="C85" s="211"/>
      <c r="D85" s="211" t="s">
        <v>33</v>
      </c>
      <c r="E85" s="211" t="s">
        <v>33</v>
      </c>
      <c r="F85" s="211" t="s">
        <v>33</v>
      </c>
      <c r="G85" s="211"/>
      <c r="H85" s="211" t="s">
        <v>33</v>
      </c>
      <c r="I85" s="211" t="s">
        <v>33</v>
      </c>
      <c r="J85" s="170"/>
      <c r="K85" s="211" t="s">
        <v>33</v>
      </c>
      <c r="L85" s="211" t="s">
        <v>33</v>
      </c>
      <c r="M85" s="211" t="s">
        <v>33</v>
      </c>
      <c r="N85" s="211"/>
      <c r="O85" s="211" t="s">
        <v>73</v>
      </c>
      <c r="P85" s="211" t="s">
        <v>33</v>
      </c>
      <c r="Q85" s="211"/>
      <c r="R85" s="211" t="s">
        <v>33</v>
      </c>
      <c r="S85" s="211"/>
      <c r="T85" s="211" t="s">
        <v>73</v>
      </c>
      <c r="U85" s="211" t="s">
        <v>33</v>
      </c>
      <c r="V85" s="161">
        <f t="shared" si="6"/>
        <v>11</v>
      </c>
      <c r="W85" s="160">
        <v>2018</v>
      </c>
      <c r="X85" s="160" t="s">
        <v>379</v>
      </c>
    </row>
    <row r="86" spans="1:24" s="204" customFormat="1" ht="31.5" x14ac:dyDescent="0.25">
      <c r="A86" s="160">
        <v>71</v>
      </c>
      <c r="B86" s="161" t="s">
        <v>416</v>
      </c>
      <c r="C86" s="170" t="s">
        <v>33</v>
      </c>
      <c r="D86" s="211"/>
      <c r="E86" s="211" t="s">
        <v>33</v>
      </c>
      <c r="F86" s="211" t="s">
        <v>33</v>
      </c>
      <c r="G86" s="211" t="s">
        <v>33</v>
      </c>
      <c r="H86" s="211" t="s">
        <v>33</v>
      </c>
      <c r="I86" s="211" t="s">
        <v>33</v>
      </c>
      <c r="J86" s="170"/>
      <c r="K86" s="211" t="s">
        <v>33</v>
      </c>
      <c r="L86" s="211"/>
      <c r="M86" s="211" t="s">
        <v>33</v>
      </c>
      <c r="N86" s="211"/>
      <c r="O86" s="211" t="s">
        <v>33</v>
      </c>
      <c r="P86" s="211" t="s">
        <v>33</v>
      </c>
      <c r="Q86" s="211"/>
      <c r="R86" s="211" t="s">
        <v>33</v>
      </c>
      <c r="S86" s="211"/>
      <c r="T86" s="211" t="s">
        <v>33</v>
      </c>
      <c r="U86" s="211" t="s">
        <v>33</v>
      </c>
      <c r="V86" s="161">
        <f t="shared" si="6"/>
        <v>13</v>
      </c>
      <c r="W86" s="160">
        <v>2019</v>
      </c>
      <c r="X86" s="160" t="s">
        <v>379</v>
      </c>
    </row>
    <row r="87" spans="1:24" s="204" customFormat="1" ht="31.5" x14ac:dyDescent="0.25">
      <c r="A87" s="160">
        <v>72</v>
      </c>
      <c r="B87" s="161" t="s">
        <v>417</v>
      </c>
      <c r="C87" s="211"/>
      <c r="D87" s="211"/>
      <c r="E87" s="211" t="s">
        <v>33</v>
      </c>
      <c r="F87" s="211" t="s">
        <v>33</v>
      </c>
      <c r="G87" s="211"/>
      <c r="H87" s="211" t="s">
        <v>33</v>
      </c>
      <c r="I87" s="211" t="s">
        <v>33</v>
      </c>
      <c r="J87" s="170"/>
      <c r="K87" s="211" t="s">
        <v>33</v>
      </c>
      <c r="L87" s="211" t="s">
        <v>33</v>
      </c>
      <c r="M87" s="211" t="s">
        <v>33</v>
      </c>
      <c r="N87" s="211" t="s">
        <v>33</v>
      </c>
      <c r="O87" s="211" t="s">
        <v>33</v>
      </c>
      <c r="P87" s="211" t="s">
        <v>33</v>
      </c>
      <c r="Q87" s="211"/>
      <c r="R87" s="211" t="s">
        <v>33</v>
      </c>
      <c r="S87" s="211"/>
      <c r="T87" s="211" t="s">
        <v>33</v>
      </c>
      <c r="U87" s="211" t="s">
        <v>33</v>
      </c>
      <c r="V87" s="161">
        <f t="shared" si="6"/>
        <v>13</v>
      </c>
      <c r="W87" s="160">
        <v>2019</v>
      </c>
      <c r="X87" s="160" t="s">
        <v>379</v>
      </c>
    </row>
    <row r="88" spans="1:24" ht="15.75" x14ac:dyDescent="0.25">
      <c r="A88" s="160">
        <v>73</v>
      </c>
      <c r="B88" s="161" t="s">
        <v>356</v>
      </c>
      <c r="C88" s="170" t="s">
        <v>33</v>
      </c>
      <c r="D88" s="170" t="s">
        <v>33</v>
      </c>
      <c r="E88" s="170" t="s">
        <v>33</v>
      </c>
      <c r="F88" s="170" t="s">
        <v>33</v>
      </c>
      <c r="G88" s="211"/>
      <c r="H88" s="211"/>
      <c r="I88" s="170" t="s">
        <v>33</v>
      </c>
      <c r="J88" s="170"/>
      <c r="K88" s="170" t="s">
        <v>33</v>
      </c>
      <c r="L88" s="9"/>
      <c r="M88" s="170" t="s">
        <v>33</v>
      </c>
      <c r="N88" s="170" t="s">
        <v>33</v>
      </c>
      <c r="O88" s="170"/>
      <c r="P88" s="170" t="s">
        <v>33</v>
      </c>
      <c r="Q88" s="170"/>
      <c r="R88" s="170" t="s">
        <v>33</v>
      </c>
      <c r="S88" s="170" t="s">
        <v>33</v>
      </c>
      <c r="T88" s="170" t="s">
        <v>33</v>
      </c>
      <c r="U88" s="170" t="s">
        <v>33</v>
      </c>
      <c r="V88" s="161">
        <f t="shared" si="6"/>
        <v>13</v>
      </c>
      <c r="W88" s="160">
        <v>2019</v>
      </c>
      <c r="X88" s="160" t="s">
        <v>386</v>
      </c>
    </row>
    <row r="89" spans="1:24" ht="15.75" x14ac:dyDescent="0.25">
      <c r="A89" s="160">
        <v>74</v>
      </c>
      <c r="B89" s="161" t="s">
        <v>350</v>
      </c>
      <c r="C89" s="170"/>
      <c r="D89" s="170"/>
      <c r="E89" s="170" t="s">
        <v>33</v>
      </c>
      <c r="F89" s="170" t="s">
        <v>33</v>
      </c>
      <c r="G89" s="170"/>
      <c r="H89" s="170" t="s">
        <v>33</v>
      </c>
      <c r="I89" s="170" t="s">
        <v>33</v>
      </c>
      <c r="J89" s="170"/>
      <c r="K89" s="170" t="s">
        <v>33</v>
      </c>
      <c r="L89" s="170" t="s">
        <v>33</v>
      </c>
      <c r="M89" s="170" t="s">
        <v>33</v>
      </c>
      <c r="N89" s="170" t="s">
        <v>33</v>
      </c>
      <c r="O89" s="170" t="s">
        <v>33</v>
      </c>
      <c r="P89" s="170" t="s">
        <v>33</v>
      </c>
      <c r="Q89" s="170" t="s">
        <v>33</v>
      </c>
      <c r="R89" s="170" t="s">
        <v>33</v>
      </c>
      <c r="S89" s="170" t="s">
        <v>33</v>
      </c>
      <c r="T89" s="170" t="s">
        <v>33</v>
      </c>
      <c r="U89" s="170" t="s">
        <v>33</v>
      </c>
      <c r="V89" s="161">
        <f t="shared" si="6"/>
        <v>15</v>
      </c>
      <c r="W89" s="160">
        <v>2019</v>
      </c>
      <c r="X89" s="160" t="s">
        <v>386</v>
      </c>
    </row>
    <row r="90" spans="1:24" ht="15.75" x14ac:dyDescent="0.25">
      <c r="A90" s="160">
        <v>75</v>
      </c>
      <c r="B90" s="161" t="s">
        <v>349</v>
      </c>
      <c r="C90" s="170"/>
      <c r="D90" s="170"/>
      <c r="E90" s="170" t="s">
        <v>33</v>
      </c>
      <c r="F90" s="170" t="s">
        <v>33</v>
      </c>
      <c r="G90" s="170"/>
      <c r="H90" s="170" t="s">
        <v>33</v>
      </c>
      <c r="I90" s="170" t="s">
        <v>33</v>
      </c>
      <c r="J90" s="170"/>
      <c r="K90" s="10" t="s">
        <v>33</v>
      </c>
      <c r="L90" s="9" t="s">
        <v>33</v>
      </c>
      <c r="M90" s="170" t="s">
        <v>33</v>
      </c>
      <c r="N90" s="170"/>
      <c r="O90" s="170" t="s">
        <v>33</v>
      </c>
      <c r="P90" s="170" t="s">
        <v>33</v>
      </c>
      <c r="Q90" s="170"/>
      <c r="R90" s="170" t="s">
        <v>33</v>
      </c>
      <c r="S90" s="170"/>
      <c r="T90" s="170" t="s">
        <v>33</v>
      </c>
      <c r="U90" s="170" t="s">
        <v>33</v>
      </c>
      <c r="V90" s="161">
        <f t="shared" si="6"/>
        <v>12</v>
      </c>
      <c r="W90" s="160">
        <v>2020</v>
      </c>
      <c r="X90" s="160" t="s">
        <v>386</v>
      </c>
    </row>
    <row r="91" spans="1:24" ht="15.75" x14ac:dyDescent="0.25">
      <c r="A91" s="160">
        <v>76</v>
      </c>
      <c r="B91" s="161" t="s">
        <v>352</v>
      </c>
      <c r="C91" s="170"/>
      <c r="D91" s="211"/>
      <c r="E91" s="211" t="s">
        <v>33</v>
      </c>
      <c r="F91" s="211" t="s">
        <v>33</v>
      </c>
      <c r="G91" s="211"/>
      <c r="H91" s="211"/>
      <c r="I91" s="211" t="s">
        <v>33</v>
      </c>
      <c r="J91" s="211" t="s">
        <v>33</v>
      </c>
      <c r="K91" s="211" t="s">
        <v>33</v>
      </c>
      <c r="L91" s="211"/>
      <c r="M91" s="211" t="s">
        <v>33</v>
      </c>
      <c r="N91" s="211"/>
      <c r="O91" s="211" t="s">
        <v>33</v>
      </c>
      <c r="P91" s="211" t="s">
        <v>33</v>
      </c>
      <c r="Q91" s="211"/>
      <c r="R91" s="211" t="s">
        <v>33</v>
      </c>
      <c r="S91" s="211"/>
      <c r="T91" s="211" t="s">
        <v>33</v>
      </c>
      <c r="U91" s="211" t="s">
        <v>33</v>
      </c>
      <c r="V91" s="161">
        <f t="shared" si="6"/>
        <v>11</v>
      </c>
      <c r="W91" s="160">
        <v>2020</v>
      </c>
      <c r="X91" s="160" t="s">
        <v>386</v>
      </c>
    </row>
    <row r="92" spans="1:24" ht="15.75" x14ac:dyDescent="0.25">
      <c r="A92" s="160">
        <v>77</v>
      </c>
      <c r="B92" s="161" t="s">
        <v>353</v>
      </c>
      <c r="C92" s="170"/>
      <c r="D92" s="170" t="s">
        <v>33</v>
      </c>
      <c r="E92" s="170" t="s">
        <v>33</v>
      </c>
      <c r="F92" s="170" t="s">
        <v>33</v>
      </c>
      <c r="G92" s="170" t="s">
        <v>33</v>
      </c>
      <c r="H92" s="211"/>
      <c r="I92" s="170" t="s">
        <v>33</v>
      </c>
      <c r="J92" s="170"/>
      <c r="K92" s="10" t="s">
        <v>33</v>
      </c>
      <c r="L92" s="9"/>
      <c r="M92" s="170" t="s">
        <v>33</v>
      </c>
      <c r="N92" s="170" t="s">
        <v>33</v>
      </c>
      <c r="O92" s="170" t="s">
        <v>33</v>
      </c>
      <c r="P92" s="170" t="s">
        <v>33</v>
      </c>
      <c r="Q92" s="170"/>
      <c r="R92" s="170" t="s">
        <v>33</v>
      </c>
      <c r="S92" s="9"/>
      <c r="T92" s="170" t="s">
        <v>33</v>
      </c>
      <c r="U92" s="170" t="s">
        <v>33</v>
      </c>
      <c r="V92" s="161">
        <f t="shared" si="6"/>
        <v>13</v>
      </c>
      <c r="W92" s="160">
        <v>2020</v>
      </c>
      <c r="X92" s="160" t="s">
        <v>386</v>
      </c>
    </row>
    <row r="93" spans="1:24" ht="15.75" x14ac:dyDescent="0.25">
      <c r="A93" s="160">
        <v>78</v>
      </c>
      <c r="B93" s="161" t="s">
        <v>354</v>
      </c>
      <c r="C93" s="170"/>
      <c r="D93" s="170" t="s">
        <v>33</v>
      </c>
      <c r="E93" s="170" t="s">
        <v>33</v>
      </c>
      <c r="F93" s="170" t="s">
        <v>33</v>
      </c>
      <c r="G93" s="170" t="s">
        <v>33</v>
      </c>
      <c r="H93" s="170" t="s">
        <v>33</v>
      </c>
      <c r="I93" s="170" t="s">
        <v>33</v>
      </c>
      <c r="J93" s="170"/>
      <c r="K93" s="170" t="s">
        <v>33</v>
      </c>
      <c r="L93" s="170" t="s">
        <v>33</v>
      </c>
      <c r="M93" s="170" t="s">
        <v>33</v>
      </c>
      <c r="N93" s="170" t="s">
        <v>33</v>
      </c>
      <c r="O93" s="170"/>
      <c r="P93" s="170" t="s">
        <v>33</v>
      </c>
      <c r="Q93" s="170"/>
      <c r="R93" s="170" t="s">
        <v>33</v>
      </c>
      <c r="S93" s="9"/>
      <c r="T93" s="170" t="s">
        <v>33</v>
      </c>
      <c r="U93" s="170" t="s">
        <v>33</v>
      </c>
      <c r="V93" s="161">
        <f t="shared" si="6"/>
        <v>14</v>
      </c>
      <c r="W93" s="160">
        <v>2020</v>
      </c>
      <c r="X93" s="160" t="s">
        <v>386</v>
      </c>
    </row>
    <row r="94" spans="1:24" s="204" customFormat="1" ht="15.75" x14ac:dyDescent="0.25">
      <c r="A94" s="158" t="s">
        <v>357</v>
      </c>
      <c r="B94" s="159" t="s">
        <v>358</v>
      </c>
      <c r="C94" s="159"/>
      <c r="D94" s="159"/>
      <c r="E94" s="159"/>
      <c r="F94" s="159"/>
      <c r="G94" s="159"/>
      <c r="H94" s="159"/>
      <c r="I94" s="159"/>
      <c r="J94" s="159"/>
      <c r="K94" s="159"/>
      <c r="L94" s="159"/>
      <c r="M94" s="159"/>
      <c r="N94" s="159"/>
      <c r="O94" s="159"/>
      <c r="P94" s="159"/>
      <c r="Q94" s="159"/>
      <c r="R94" s="159"/>
      <c r="S94" s="159"/>
      <c r="T94" s="159"/>
      <c r="U94" s="159"/>
      <c r="V94" s="159"/>
      <c r="W94" s="158"/>
      <c r="X94" s="158"/>
    </row>
    <row r="95" spans="1:24" ht="31.5" x14ac:dyDescent="0.25">
      <c r="A95" s="160">
        <v>79</v>
      </c>
      <c r="B95" s="161" t="s">
        <v>45</v>
      </c>
      <c r="C95" s="182" t="s">
        <v>33</v>
      </c>
      <c r="D95" s="182" t="s">
        <v>33</v>
      </c>
      <c r="E95" s="182" t="s">
        <v>33</v>
      </c>
      <c r="F95" s="182" t="s">
        <v>33</v>
      </c>
      <c r="G95" s="182" t="s">
        <v>33</v>
      </c>
      <c r="H95" s="182" t="s">
        <v>33</v>
      </c>
      <c r="I95" s="182" t="s">
        <v>33</v>
      </c>
      <c r="J95" s="182" t="s">
        <v>33</v>
      </c>
      <c r="K95" s="182" t="s">
        <v>33</v>
      </c>
      <c r="L95" s="182" t="s">
        <v>33</v>
      </c>
      <c r="M95" s="182" t="s">
        <v>33</v>
      </c>
      <c r="N95" s="182" t="s">
        <v>33</v>
      </c>
      <c r="O95" s="182"/>
      <c r="P95" s="182" t="s">
        <v>33</v>
      </c>
      <c r="Q95" s="182"/>
      <c r="R95" s="182" t="s">
        <v>33</v>
      </c>
      <c r="S95" s="182" t="s">
        <v>33</v>
      </c>
      <c r="T95" s="182" t="s">
        <v>33</v>
      </c>
      <c r="U95" s="182" t="s">
        <v>33</v>
      </c>
      <c r="V95" s="161">
        <f t="shared" ref="V95:V105" si="7">COUNTIF(C95:U95,"Đ")</f>
        <v>17</v>
      </c>
      <c r="W95" s="160">
        <v>2015</v>
      </c>
      <c r="X95" s="160" t="s">
        <v>376</v>
      </c>
    </row>
    <row r="96" spans="1:24" ht="15.75" x14ac:dyDescent="0.25">
      <c r="A96" s="160">
        <v>80</v>
      </c>
      <c r="B96" s="161" t="s">
        <v>418</v>
      </c>
      <c r="C96" s="182" t="s">
        <v>33</v>
      </c>
      <c r="D96" s="182" t="s">
        <v>33</v>
      </c>
      <c r="E96" s="182" t="s">
        <v>33</v>
      </c>
      <c r="F96" s="182" t="s">
        <v>33</v>
      </c>
      <c r="G96" s="182" t="s">
        <v>33</v>
      </c>
      <c r="H96" s="182" t="s">
        <v>33</v>
      </c>
      <c r="I96" s="182" t="s">
        <v>33</v>
      </c>
      <c r="J96" s="182" t="s">
        <v>33</v>
      </c>
      <c r="K96" s="182" t="s">
        <v>33</v>
      </c>
      <c r="L96" s="182" t="s">
        <v>33</v>
      </c>
      <c r="M96" s="182" t="s">
        <v>33</v>
      </c>
      <c r="N96" s="182" t="s">
        <v>33</v>
      </c>
      <c r="O96" s="182"/>
      <c r="P96" s="182" t="s">
        <v>33</v>
      </c>
      <c r="Q96" s="182"/>
      <c r="R96" s="182" t="s">
        <v>33</v>
      </c>
      <c r="S96" s="182" t="s">
        <v>33</v>
      </c>
      <c r="T96" s="182"/>
      <c r="U96" s="182" t="s">
        <v>33</v>
      </c>
      <c r="V96" s="161">
        <f t="shared" si="7"/>
        <v>16</v>
      </c>
      <c r="W96" s="160">
        <v>2015</v>
      </c>
      <c r="X96" s="160" t="s">
        <v>386</v>
      </c>
    </row>
    <row r="97" spans="1:24" ht="31.5" x14ac:dyDescent="0.25">
      <c r="A97" s="160">
        <v>81</v>
      </c>
      <c r="B97" s="161" t="s">
        <v>419</v>
      </c>
      <c r="C97" s="182" t="s">
        <v>33</v>
      </c>
      <c r="D97" s="182" t="s">
        <v>33</v>
      </c>
      <c r="E97" s="182" t="s">
        <v>33</v>
      </c>
      <c r="F97" s="182" t="s">
        <v>33</v>
      </c>
      <c r="G97" s="182" t="s">
        <v>33</v>
      </c>
      <c r="H97" s="182" t="s">
        <v>33</v>
      </c>
      <c r="I97" s="182" t="s">
        <v>33</v>
      </c>
      <c r="J97" s="182" t="s">
        <v>33</v>
      </c>
      <c r="K97" s="182" t="s">
        <v>33</v>
      </c>
      <c r="L97" s="182" t="s">
        <v>33</v>
      </c>
      <c r="M97" s="182" t="s">
        <v>33</v>
      </c>
      <c r="N97" s="182" t="s">
        <v>33</v>
      </c>
      <c r="O97" s="182"/>
      <c r="P97" s="182" t="s">
        <v>33</v>
      </c>
      <c r="Q97" s="182"/>
      <c r="R97" s="182" t="s">
        <v>33</v>
      </c>
      <c r="S97" s="182" t="s">
        <v>33</v>
      </c>
      <c r="T97" s="182" t="s">
        <v>33</v>
      </c>
      <c r="U97" s="182" t="s">
        <v>33</v>
      </c>
      <c r="V97" s="161">
        <f t="shared" si="7"/>
        <v>17</v>
      </c>
      <c r="W97" s="160">
        <v>2018</v>
      </c>
      <c r="X97" s="160" t="s">
        <v>376</v>
      </c>
    </row>
    <row r="98" spans="1:24" ht="31.5" x14ac:dyDescent="0.25">
      <c r="A98" s="160">
        <v>82</v>
      </c>
      <c r="B98" s="161" t="s">
        <v>420</v>
      </c>
      <c r="C98" s="182" t="s">
        <v>33</v>
      </c>
      <c r="D98" s="182" t="s">
        <v>33</v>
      </c>
      <c r="E98" s="182" t="s">
        <v>33</v>
      </c>
      <c r="F98" s="182" t="s">
        <v>33</v>
      </c>
      <c r="G98" s="182" t="s">
        <v>33</v>
      </c>
      <c r="H98" s="182" t="s">
        <v>33</v>
      </c>
      <c r="I98" s="182" t="s">
        <v>33</v>
      </c>
      <c r="J98" s="182" t="s">
        <v>33</v>
      </c>
      <c r="K98" s="182" t="s">
        <v>33</v>
      </c>
      <c r="L98" s="182" t="s">
        <v>33</v>
      </c>
      <c r="M98" s="182" t="s">
        <v>33</v>
      </c>
      <c r="N98" s="182" t="s">
        <v>33</v>
      </c>
      <c r="O98" s="182"/>
      <c r="P98" s="182" t="s">
        <v>33</v>
      </c>
      <c r="Q98" s="182"/>
      <c r="R98" s="182" t="s">
        <v>33</v>
      </c>
      <c r="S98" s="182" t="s">
        <v>33</v>
      </c>
      <c r="T98" s="182" t="s">
        <v>33</v>
      </c>
      <c r="U98" s="182" t="s">
        <v>33</v>
      </c>
      <c r="V98" s="161">
        <f t="shared" si="7"/>
        <v>17</v>
      </c>
      <c r="W98" s="160">
        <v>2018</v>
      </c>
      <c r="X98" s="160" t="s">
        <v>376</v>
      </c>
    </row>
    <row r="99" spans="1:24" ht="31.5" x14ac:dyDescent="0.25">
      <c r="A99" s="160">
        <v>83</v>
      </c>
      <c r="B99" s="161" t="s">
        <v>421</v>
      </c>
      <c r="C99" s="182" t="s">
        <v>33</v>
      </c>
      <c r="D99" s="182" t="s">
        <v>33</v>
      </c>
      <c r="E99" s="182" t="s">
        <v>33</v>
      </c>
      <c r="F99" s="182" t="s">
        <v>33</v>
      </c>
      <c r="G99" s="182" t="s">
        <v>33</v>
      </c>
      <c r="H99" s="182" t="s">
        <v>33</v>
      </c>
      <c r="I99" s="182" t="s">
        <v>33</v>
      </c>
      <c r="J99" s="182" t="s">
        <v>33</v>
      </c>
      <c r="K99" s="182" t="s">
        <v>33</v>
      </c>
      <c r="L99" s="182" t="s">
        <v>33</v>
      </c>
      <c r="M99" s="182" t="s">
        <v>33</v>
      </c>
      <c r="N99" s="182" t="s">
        <v>33</v>
      </c>
      <c r="O99" s="182"/>
      <c r="P99" s="182" t="s">
        <v>33</v>
      </c>
      <c r="Q99" s="182"/>
      <c r="R99" s="182" t="s">
        <v>33</v>
      </c>
      <c r="S99" s="182" t="s">
        <v>33</v>
      </c>
      <c r="T99" s="182" t="s">
        <v>33</v>
      </c>
      <c r="U99" s="182" t="s">
        <v>33</v>
      </c>
      <c r="V99" s="161">
        <f t="shared" si="7"/>
        <v>17</v>
      </c>
      <c r="W99" s="160">
        <v>2019</v>
      </c>
      <c r="X99" s="160" t="s">
        <v>379</v>
      </c>
    </row>
    <row r="100" spans="1:24" ht="31.5" x14ac:dyDescent="0.25">
      <c r="A100" s="160">
        <v>84</v>
      </c>
      <c r="B100" s="161" t="s">
        <v>422</v>
      </c>
      <c r="C100" s="182" t="s">
        <v>33</v>
      </c>
      <c r="D100" s="182" t="s">
        <v>33</v>
      </c>
      <c r="E100" s="182" t="s">
        <v>33</v>
      </c>
      <c r="F100" s="182" t="s">
        <v>33</v>
      </c>
      <c r="G100" s="182" t="s">
        <v>33</v>
      </c>
      <c r="H100" s="182" t="s">
        <v>33</v>
      </c>
      <c r="I100" s="182" t="s">
        <v>33</v>
      </c>
      <c r="J100" s="182" t="s">
        <v>33</v>
      </c>
      <c r="K100" s="182" t="s">
        <v>33</v>
      </c>
      <c r="L100" s="182" t="s">
        <v>33</v>
      </c>
      <c r="M100" s="182" t="s">
        <v>33</v>
      </c>
      <c r="N100" s="182" t="s">
        <v>33</v>
      </c>
      <c r="O100" s="182"/>
      <c r="P100" s="182" t="s">
        <v>33</v>
      </c>
      <c r="Q100" s="182"/>
      <c r="R100" s="182" t="s">
        <v>33</v>
      </c>
      <c r="S100" s="182" t="s">
        <v>33</v>
      </c>
      <c r="T100" s="182"/>
      <c r="U100" s="182" t="s">
        <v>33</v>
      </c>
      <c r="V100" s="161">
        <f t="shared" si="7"/>
        <v>16</v>
      </c>
      <c r="W100" s="160">
        <v>2019</v>
      </c>
      <c r="X100" s="160" t="s">
        <v>379</v>
      </c>
    </row>
    <row r="101" spans="1:24" ht="31.5" x14ac:dyDescent="0.25">
      <c r="A101" s="160">
        <v>85</v>
      </c>
      <c r="B101" s="161" t="s">
        <v>423</v>
      </c>
      <c r="C101" s="182" t="s">
        <v>33</v>
      </c>
      <c r="D101" s="182" t="s">
        <v>33</v>
      </c>
      <c r="E101" s="182" t="s">
        <v>33</v>
      </c>
      <c r="F101" s="182" t="s">
        <v>33</v>
      </c>
      <c r="G101" s="182" t="s">
        <v>33</v>
      </c>
      <c r="H101" s="182" t="s">
        <v>33</v>
      </c>
      <c r="I101" s="182" t="s">
        <v>33</v>
      </c>
      <c r="J101" s="182" t="s">
        <v>33</v>
      </c>
      <c r="K101" s="182" t="s">
        <v>33</v>
      </c>
      <c r="L101" s="182" t="s">
        <v>33</v>
      </c>
      <c r="M101" s="182" t="s">
        <v>33</v>
      </c>
      <c r="N101" s="182" t="s">
        <v>33</v>
      </c>
      <c r="O101" s="182"/>
      <c r="P101" s="182" t="s">
        <v>33</v>
      </c>
      <c r="Q101" s="182"/>
      <c r="R101" s="182" t="s">
        <v>33</v>
      </c>
      <c r="S101" s="182" t="s">
        <v>33</v>
      </c>
      <c r="T101" s="182"/>
      <c r="U101" s="182" t="s">
        <v>33</v>
      </c>
      <c r="V101" s="161">
        <f t="shared" si="7"/>
        <v>16</v>
      </c>
      <c r="W101" s="160">
        <v>2019</v>
      </c>
      <c r="X101" s="160" t="s">
        <v>379</v>
      </c>
    </row>
    <row r="102" spans="1:24" ht="15.75" x14ac:dyDescent="0.25">
      <c r="A102" s="160">
        <v>86</v>
      </c>
      <c r="B102" s="161" t="s">
        <v>424</v>
      </c>
      <c r="C102" s="182" t="s">
        <v>33</v>
      </c>
      <c r="D102" s="182" t="s">
        <v>33</v>
      </c>
      <c r="E102" s="182" t="s">
        <v>33</v>
      </c>
      <c r="F102" s="182" t="s">
        <v>33</v>
      </c>
      <c r="G102" s="182" t="s">
        <v>33</v>
      </c>
      <c r="H102" s="182" t="s">
        <v>33</v>
      </c>
      <c r="I102" s="182" t="s">
        <v>33</v>
      </c>
      <c r="J102" s="182" t="s">
        <v>33</v>
      </c>
      <c r="K102" s="182" t="s">
        <v>33</v>
      </c>
      <c r="L102" s="182" t="s">
        <v>33</v>
      </c>
      <c r="M102" s="182" t="s">
        <v>33</v>
      </c>
      <c r="N102" s="182" t="s">
        <v>33</v>
      </c>
      <c r="O102" s="182"/>
      <c r="P102" s="182" t="s">
        <v>33</v>
      </c>
      <c r="Q102" s="182"/>
      <c r="R102" s="182" t="s">
        <v>33</v>
      </c>
      <c r="S102" s="182" t="s">
        <v>33</v>
      </c>
      <c r="T102" s="182" t="s">
        <v>33</v>
      </c>
      <c r="U102" s="182" t="s">
        <v>33</v>
      </c>
      <c r="V102" s="161">
        <f t="shared" si="7"/>
        <v>17</v>
      </c>
      <c r="W102" s="160">
        <v>2020</v>
      </c>
      <c r="X102" s="160" t="s">
        <v>386</v>
      </c>
    </row>
    <row r="103" spans="1:24" ht="15.75" x14ac:dyDescent="0.25">
      <c r="A103" s="160">
        <v>87</v>
      </c>
      <c r="B103" s="161" t="s">
        <v>425</v>
      </c>
      <c r="C103" s="182" t="s">
        <v>33</v>
      </c>
      <c r="D103" s="182" t="s">
        <v>33</v>
      </c>
      <c r="E103" s="182" t="s">
        <v>33</v>
      </c>
      <c r="F103" s="182" t="s">
        <v>33</v>
      </c>
      <c r="G103" s="182" t="s">
        <v>33</v>
      </c>
      <c r="H103" s="182" t="s">
        <v>33</v>
      </c>
      <c r="I103" s="182" t="s">
        <v>33</v>
      </c>
      <c r="J103" s="182" t="s">
        <v>33</v>
      </c>
      <c r="K103" s="182" t="s">
        <v>33</v>
      </c>
      <c r="L103" s="182" t="s">
        <v>33</v>
      </c>
      <c r="M103" s="182" t="s">
        <v>33</v>
      </c>
      <c r="N103" s="182" t="s">
        <v>33</v>
      </c>
      <c r="O103" s="182"/>
      <c r="P103" s="182" t="s">
        <v>33</v>
      </c>
      <c r="Q103" s="182"/>
      <c r="R103" s="182" t="s">
        <v>33</v>
      </c>
      <c r="S103" s="182" t="s">
        <v>33</v>
      </c>
      <c r="T103" s="182" t="s">
        <v>33</v>
      </c>
      <c r="U103" s="182" t="s">
        <v>33</v>
      </c>
      <c r="V103" s="161">
        <f t="shared" si="7"/>
        <v>17</v>
      </c>
      <c r="W103" s="160">
        <v>2020</v>
      </c>
      <c r="X103" s="160" t="s">
        <v>386</v>
      </c>
    </row>
    <row r="104" spans="1:24" ht="15.75" x14ac:dyDescent="0.25">
      <c r="A104" s="160">
        <v>88</v>
      </c>
      <c r="B104" s="161" t="s">
        <v>426</v>
      </c>
      <c r="C104" s="182" t="s">
        <v>33</v>
      </c>
      <c r="D104" s="182" t="s">
        <v>33</v>
      </c>
      <c r="E104" s="182" t="s">
        <v>33</v>
      </c>
      <c r="F104" s="182" t="s">
        <v>33</v>
      </c>
      <c r="G104" s="182" t="s">
        <v>33</v>
      </c>
      <c r="H104" s="182" t="s">
        <v>33</v>
      </c>
      <c r="I104" s="182" t="s">
        <v>33</v>
      </c>
      <c r="J104" s="182" t="s">
        <v>33</v>
      </c>
      <c r="K104" s="182" t="s">
        <v>33</v>
      </c>
      <c r="L104" s="182" t="s">
        <v>33</v>
      </c>
      <c r="M104" s="182" t="s">
        <v>33</v>
      </c>
      <c r="N104" s="182" t="s">
        <v>33</v>
      </c>
      <c r="O104" s="182"/>
      <c r="P104" s="182" t="s">
        <v>33</v>
      </c>
      <c r="Q104" s="182"/>
      <c r="R104" s="182" t="s">
        <v>33</v>
      </c>
      <c r="S104" s="182" t="s">
        <v>33</v>
      </c>
      <c r="T104" s="182" t="s">
        <v>33</v>
      </c>
      <c r="U104" s="182"/>
      <c r="V104" s="161">
        <f t="shared" si="7"/>
        <v>16</v>
      </c>
      <c r="W104" s="160">
        <v>2020</v>
      </c>
      <c r="X104" s="160" t="s">
        <v>386</v>
      </c>
    </row>
    <row r="105" spans="1:24" ht="15.75" x14ac:dyDescent="0.25">
      <c r="A105" s="160">
        <v>89</v>
      </c>
      <c r="B105" s="161" t="s">
        <v>427</v>
      </c>
      <c r="C105" s="182" t="s">
        <v>33</v>
      </c>
      <c r="D105" s="182" t="s">
        <v>33</v>
      </c>
      <c r="E105" s="182" t="s">
        <v>33</v>
      </c>
      <c r="F105" s="182" t="s">
        <v>33</v>
      </c>
      <c r="G105" s="182" t="s">
        <v>33</v>
      </c>
      <c r="H105" s="182" t="s">
        <v>33</v>
      </c>
      <c r="I105" s="182" t="s">
        <v>33</v>
      </c>
      <c r="J105" s="182" t="s">
        <v>33</v>
      </c>
      <c r="K105" s="182" t="s">
        <v>33</v>
      </c>
      <c r="L105" s="182" t="s">
        <v>33</v>
      </c>
      <c r="M105" s="182" t="s">
        <v>33</v>
      </c>
      <c r="N105" s="182" t="s">
        <v>33</v>
      </c>
      <c r="O105" s="182"/>
      <c r="P105" s="182" t="s">
        <v>33</v>
      </c>
      <c r="Q105" s="182"/>
      <c r="R105" s="182" t="s">
        <v>33</v>
      </c>
      <c r="S105" s="182" t="s">
        <v>33</v>
      </c>
      <c r="T105" s="182" t="s">
        <v>33</v>
      </c>
      <c r="U105" s="182" t="s">
        <v>33</v>
      </c>
      <c r="V105" s="161">
        <f t="shared" si="7"/>
        <v>17</v>
      </c>
      <c r="W105" s="160">
        <v>2021</v>
      </c>
      <c r="X105" s="160"/>
    </row>
    <row r="106" spans="1:24" ht="15.75" x14ac:dyDescent="0.25">
      <c r="A106" s="158" t="s">
        <v>360</v>
      </c>
      <c r="B106" s="159" t="s">
        <v>361</v>
      </c>
      <c r="C106" s="159"/>
      <c r="D106" s="159"/>
      <c r="E106" s="159"/>
      <c r="F106" s="159"/>
      <c r="G106" s="159"/>
      <c r="H106" s="159"/>
      <c r="I106" s="159"/>
      <c r="J106" s="159"/>
      <c r="K106" s="159"/>
      <c r="L106" s="159"/>
      <c r="M106" s="159"/>
      <c r="N106" s="159"/>
      <c r="O106" s="159"/>
      <c r="P106" s="159"/>
      <c r="Q106" s="159"/>
      <c r="R106" s="159"/>
      <c r="S106" s="159"/>
      <c r="T106" s="159"/>
      <c r="U106" s="159"/>
      <c r="V106" s="159"/>
      <c r="W106" s="158"/>
      <c r="X106" s="158"/>
    </row>
    <row r="107" spans="1:24" ht="31.5" x14ac:dyDescent="0.25">
      <c r="A107" s="160">
        <v>90</v>
      </c>
      <c r="B107" s="161" t="s">
        <v>428</v>
      </c>
      <c r="C107" s="166" t="s">
        <v>33</v>
      </c>
      <c r="D107" s="166" t="s">
        <v>33</v>
      </c>
      <c r="E107" s="166" t="s">
        <v>33</v>
      </c>
      <c r="F107" s="166" t="s">
        <v>33</v>
      </c>
      <c r="G107" s="166" t="s">
        <v>33</v>
      </c>
      <c r="H107" s="166" t="s">
        <v>33</v>
      </c>
      <c r="I107" s="166" t="s">
        <v>33</v>
      </c>
      <c r="J107" s="166" t="s">
        <v>33</v>
      </c>
      <c r="K107" s="166" t="s">
        <v>33</v>
      </c>
      <c r="L107" s="166" t="s">
        <v>33</v>
      </c>
      <c r="M107" s="166" t="s">
        <v>33</v>
      </c>
      <c r="N107" s="166" t="s">
        <v>33</v>
      </c>
      <c r="O107" s="166" t="s">
        <v>33</v>
      </c>
      <c r="P107" s="166" t="s">
        <v>33</v>
      </c>
      <c r="Q107" s="166"/>
      <c r="R107" s="166" t="s">
        <v>33</v>
      </c>
      <c r="S107" s="166"/>
      <c r="T107" s="166" t="s">
        <v>33</v>
      </c>
      <c r="U107" s="166" t="s">
        <v>33</v>
      </c>
      <c r="V107" s="161">
        <f t="shared" ref="V107:V109" si="8">COUNTIF(C107:U107,"Đ")</f>
        <v>17</v>
      </c>
      <c r="W107" s="160">
        <v>2015</v>
      </c>
      <c r="X107" s="160" t="s">
        <v>376</v>
      </c>
    </row>
    <row r="108" spans="1:24" ht="15.75" x14ac:dyDescent="0.25">
      <c r="A108" s="160">
        <v>91</v>
      </c>
      <c r="B108" s="161" t="s">
        <v>429</v>
      </c>
      <c r="C108" s="166" t="s">
        <v>33</v>
      </c>
      <c r="D108" s="166" t="s">
        <v>33</v>
      </c>
      <c r="E108" s="166" t="s">
        <v>33</v>
      </c>
      <c r="F108" s="166" t="s">
        <v>33</v>
      </c>
      <c r="G108" s="166" t="s">
        <v>33</v>
      </c>
      <c r="H108" s="166" t="s">
        <v>33</v>
      </c>
      <c r="I108" s="166" t="s">
        <v>33</v>
      </c>
      <c r="J108" s="166" t="s">
        <v>33</v>
      </c>
      <c r="K108" s="166" t="s">
        <v>33</v>
      </c>
      <c r="L108" s="166" t="s">
        <v>33</v>
      </c>
      <c r="M108" s="166" t="s">
        <v>33</v>
      </c>
      <c r="N108" s="166" t="s">
        <v>33</v>
      </c>
      <c r="O108" s="166"/>
      <c r="P108" s="166" t="s">
        <v>33</v>
      </c>
      <c r="Q108" s="166"/>
      <c r="R108" s="166" t="s">
        <v>33</v>
      </c>
      <c r="S108" s="166"/>
      <c r="T108" s="166" t="s">
        <v>33</v>
      </c>
      <c r="U108" s="166" t="s">
        <v>33</v>
      </c>
      <c r="V108" s="161">
        <f t="shared" si="8"/>
        <v>16</v>
      </c>
      <c r="W108" s="160">
        <v>2015</v>
      </c>
      <c r="X108" s="160" t="s">
        <v>386</v>
      </c>
    </row>
    <row r="109" spans="1:24" ht="15.75" x14ac:dyDescent="0.25">
      <c r="A109" s="160">
        <v>92</v>
      </c>
      <c r="B109" s="161" t="s">
        <v>430</v>
      </c>
      <c r="C109" s="166" t="s">
        <v>33</v>
      </c>
      <c r="D109" s="166" t="s">
        <v>33</v>
      </c>
      <c r="E109" s="166" t="s">
        <v>33</v>
      </c>
      <c r="F109" s="166" t="s">
        <v>33</v>
      </c>
      <c r="G109" s="166" t="s">
        <v>33</v>
      </c>
      <c r="H109" s="166" t="s">
        <v>33</v>
      </c>
      <c r="I109" s="166" t="s">
        <v>33</v>
      </c>
      <c r="J109" s="166" t="s">
        <v>33</v>
      </c>
      <c r="K109" s="166" t="s">
        <v>33</v>
      </c>
      <c r="L109" s="166"/>
      <c r="M109" s="166" t="s">
        <v>33</v>
      </c>
      <c r="N109" s="166"/>
      <c r="O109" s="166" t="s">
        <v>33</v>
      </c>
      <c r="P109" s="166" t="s">
        <v>33</v>
      </c>
      <c r="Q109" s="166"/>
      <c r="R109" s="166" t="s">
        <v>33</v>
      </c>
      <c r="S109" s="166"/>
      <c r="T109" s="166" t="s">
        <v>33</v>
      </c>
      <c r="U109" s="166" t="s">
        <v>33</v>
      </c>
      <c r="V109" s="161">
        <f t="shared" si="8"/>
        <v>15</v>
      </c>
      <c r="W109" s="160">
        <v>2015</v>
      </c>
      <c r="X109" s="160" t="s">
        <v>386</v>
      </c>
    </row>
    <row r="110" spans="1:24" ht="31.5" x14ac:dyDescent="0.25">
      <c r="A110" s="158" t="s">
        <v>362</v>
      </c>
      <c r="B110" s="159" t="s">
        <v>363</v>
      </c>
      <c r="C110" s="159"/>
      <c r="D110" s="159"/>
      <c r="E110" s="159"/>
      <c r="F110" s="159"/>
      <c r="G110" s="159"/>
      <c r="H110" s="159"/>
      <c r="I110" s="159"/>
      <c r="J110" s="159"/>
      <c r="K110" s="159"/>
      <c r="L110" s="159"/>
      <c r="M110" s="159"/>
      <c r="N110" s="159"/>
      <c r="O110" s="159"/>
      <c r="P110" s="159"/>
      <c r="Q110" s="159"/>
      <c r="R110" s="159"/>
      <c r="S110" s="159"/>
      <c r="T110" s="159"/>
      <c r="U110" s="159"/>
      <c r="V110" s="159"/>
      <c r="W110" s="158"/>
      <c r="X110" s="158"/>
    </row>
    <row r="111" spans="1:24" ht="31.5" x14ac:dyDescent="0.25">
      <c r="A111" s="160">
        <v>93</v>
      </c>
      <c r="B111" s="161" t="s">
        <v>431</v>
      </c>
      <c r="C111" s="171"/>
      <c r="D111" s="171"/>
      <c r="E111" s="166" t="s">
        <v>33</v>
      </c>
      <c r="F111" s="166" t="s">
        <v>33</v>
      </c>
      <c r="G111" s="166" t="s">
        <v>33</v>
      </c>
      <c r="H111" s="166" t="s">
        <v>33</v>
      </c>
      <c r="I111" s="166" t="s">
        <v>33</v>
      </c>
      <c r="J111" s="166" t="s">
        <v>33</v>
      </c>
      <c r="K111" s="166" t="s">
        <v>33</v>
      </c>
      <c r="L111" s="183"/>
      <c r="M111" s="166" t="s">
        <v>33</v>
      </c>
      <c r="N111" s="171"/>
      <c r="O111" s="166" t="s">
        <v>33</v>
      </c>
      <c r="P111" s="166" t="s">
        <v>33</v>
      </c>
      <c r="Q111" s="171"/>
      <c r="R111" s="166" t="s">
        <v>33</v>
      </c>
      <c r="S111" s="183"/>
      <c r="T111" s="166" t="s">
        <v>33</v>
      </c>
      <c r="U111" s="166" t="s">
        <v>33</v>
      </c>
      <c r="V111" s="161">
        <f t="shared" ref="V111:V120" si="9">COUNTIF(C111:U111,"Đ")</f>
        <v>13</v>
      </c>
      <c r="W111" s="160">
        <v>2015</v>
      </c>
      <c r="X111" s="160" t="s">
        <v>376</v>
      </c>
    </row>
    <row r="112" spans="1:24" ht="31.5" x14ac:dyDescent="0.25">
      <c r="A112" s="160">
        <v>94</v>
      </c>
      <c r="B112" s="161" t="s">
        <v>373</v>
      </c>
      <c r="C112" s="171"/>
      <c r="D112" s="166" t="s">
        <v>33</v>
      </c>
      <c r="E112" s="166" t="s">
        <v>33</v>
      </c>
      <c r="F112" s="166" t="s">
        <v>33</v>
      </c>
      <c r="G112" s="166" t="s">
        <v>33</v>
      </c>
      <c r="H112" s="166" t="s">
        <v>33</v>
      </c>
      <c r="I112" s="166" t="s">
        <v>33</v>
      </c>
      <c r="J112" s="166" t="s">
        <v>33</v>
      </c>
      <c r="K112" s="166" t="s">
        <v>33</v>
      </c>
      <c r="L112" s="183"/>
      <c r="M112" s="166" t="s">
        <v>33</v>
      </c>
      <c r="N112" s="166" t="s">
        <v>33</v>
      </c>
      <c r="O112" s="166" t="s">
        <v>33</v>
      </c>
      <c r="P112" s="166" t="s">
        <v>33</v>
      </c>
      <c r="Q112" s="171"/>
      <c r="R112" s="166" t="s">
        <v>33</v>
      </c>
      <c r="S112" s="183"/>
      <c r="T112" s="166" t="s">
        <v>33</v>
      </c>
      <c r="U112" s="166" t="s">
        <v>33</v>
      </c>
      <c r="V112" s="161">
        <f t="shared" si="9"/>
        <v>15</v>
      </c>
      <c r="W112" s="160">
        <v>2015</v>
      </c>
      <c r="X112" s="160" t="s">
        <v>376</v>
      </c>
    </row>
    <row r="113" spans="1:24" ht="31.5" x14ac:dyDescent="0.25">
      <c r="A113" s="160">
        <v>95</v>
      </c>
      <c r="B113" s="161" t="s">
        <v>432</v>
      </c>
      <c r="C113" s="172"/>
      <c r="D113" s="172"/>
      <c r="E113" s="166" t="s">
        <v>33</v>
      </c>
      <c r="F113" s="166" t="s">
        <v>33</v>
      </c>
      <c r="G113" s="166" t="s">
        <v>33</v>
      </c>
      <c r="H113" s="166" t="s">
        <v>33</v>
      </c>
      <c r="I113" s="166" t="s">
        <v>33</v>
      </c>
      <c r="J113" s="166" t="s">
        <v>33</v>
      </c>
      <c r="K113" s="166" t="s">
        <v>33</v>
      </c>
      <c r="L113" s="184"/>
      <c r="M113" s="166" t="s">
        <v>33</v>
      </c>
      <c r="N113" s="166" t="s">
        <v>33</v>
      </c>
      <c r="O113" s="172"/>
      <c r="P113" s="166" t="s">
        <v>33</v>
      </c>
      <c r="Q113" s="172"/>
      <c r="R113" s="166" t="s">
        <v>33</v>
      </c>
      <c r="S113" s="184"/>
      <c r="T113" s="166" t="s">
        <v>33</v>
      </c>
      <c r="U113" s="166" t="s">
        <v>33</v>
      </c>
      <c r="V113" s="161">
        <f t="shared" si="9"/>
        <v>13</v>
      </c>
      <c r="W113" s="160">
        <v>2015</v>
      </c>
      <c r="X113" s="160" t="s">
        <v>376</v>
      </c>
    </row>
    <row r="114" spans="1:24" ht="31.5" x14ac:dyDescent="0.25">
      <c r="A114" s="160">
        <v>96</v>
      </c>
      <c r="B114" s="161" t="s">
        <v>433</v>
      </c>
      <c r="C114" s="172"/>
      <c r="D114" s="172"/>
      <c r="E114" s="166" t="s">
        <v>33</v>
      </c>
      <c r="F114" s="166" t="s">
        <v>33</v>
      </c>
      <c r="G114" s="166" t="s">
        <v>33</v>
      </c>
      <c r="H114" s="166" t="s">
        <v>33</v>
      </c>
      <c r="I114" s="166" t="s">
        <v>33</v>
      </c>
      <c r="J114" s="166" t="s">
        <v>33</v>
      </c>
      <c r="K114" s="166" t="s">
        <v>33</v>
      </c>
      <c r="L114" s="184"/>
      <c r="M114" s="166" t="s">
        <v>33</v>
      </c>
      <c r="N114" s="166" t="s">
        <v>33</v>
      </c>
      <c r="O114" s="172"/>
      <c r="P114" s="166" t="s">
        <v>33</v>
      </c>
      <c r="Q114" s="171"/>
      <c r="R114" s="166" t="s">
        <v>33</v>
      </c>
      <c r="S114" s="184"/>
      <c r="T114" s="166" t="s">
        <v>33</v>
      </c>
      <c r="U114" s="166" t="s">
        <v>33</v>
      </c>
      <c r="V114" s="161">
        <f t="shared" si="9"/>
        <v>13</v>
      </c>
      <c r="W114" s="160">
        <v>2018</v>
      </c>
      <c r="X114" s="160" t="s">
        <v>379</v>
      </c>
    </row>
    <row r="115" spans="1:24" ht="31.5" x14ac:dyDescent="0.25">
      <c r="A115" s="160">
        <v>97</v>
      </c>
      <c r="B115" s="161" t="s">
        <v>434</v>
      </c>
      <c r="C115" s="172"/>
      <c r="D115" s="166" t="s">
        <v>33</v>
      </c>
      <c r="E115" s="166" t="s">
        <v>33</v>
      </c>
      <c r="F115" s="166" t="s">
        <v>33</v>
      </c>
      <c r="G115" s="166" t="s">
        <v>33</v>
      </c>
      <c r="H115" s="166" t="s">
        <v>33</v>
      </c>
      <c r="I115" s="166" t="s">
        <v>33</v>
      </c>
      <c r="J115" s="166" t="s">
        <v>33</v>
      </c>
      <c r="K115" s="166" t="s">
        <v>33</v>
      </c>
      <c r="L115" s="184"/>
      <c r="M115" s="166" t="s">
        <v>33</v>
      </c>
      <c r="N115" s="166" t="s">
        <v>33</v>
      </c>
      <c r="O115" s="172"/>
      <c r="P115" s="166" t="s">
        <v>33</v>
      </c>
      <c r="Q115" s="172"/>
      <c r="R115" s="166" t="s">
        <v>33</v>
      </c>
      <c r="S115" s="184"/>
      <c r="T115" s="166" t="s">
        <v>33</v>
      </c>
      <c r="U115" s="166" t="s">
        <v>33</v>
      </c>
      <c r="V115" s="161">
        <f t="shared" si="9"/>
        <v>14</v>
      </c>
      <c r="W115" s="160">
        <v>2018</v>
      </c>
      <c r="X115" s="160" t="s">
        <v>379</v>
      </c>
    </row>
    <row r="116" spans="1:24" ht="31.5" x14ac:dyDescent="0.25">
      <c r="A116" s="160">
        <v>98</v>
      </c>
      <c r="B116" s="161" t="s">
        <v>435</v>
      </c>
      <c r="C116" s="171"/>
      <c r="D116" s="171"/>
      <c r="E116" s="166" t="s">
        <v>33</v>
      </c>
      <c r="F116" s="166" t="s">
        <v>33</v>
      </c>
      <c r="G116" s="166" t="s">
        <v>33</v>
      </c>
      <c r="H116" s="166" t="s">
        <v>33</v>
      </c>
      <c r="I116" s="166" t="s">
        <v>33</v>
      </c>
      <c r="J116" s="166" t="s">
        <v>33</v>
      </c>
      <c r="K116" s="166" t="s">
        <v>33</v>
      </c>
      <c r="L116" s="171"/>
      <c r="M116" s="166" t="s">
        <v>33</v>
      </c>
      <c r="N116" s="166" t="s">
        <v>33</v>
      </c>
      <c r="O116" s="171"/>
      <c r="P116" s="166" t="s">
        <v>33</v>
      </c>
      <c r="Q116" s="171"/>
      <c r="R116" s="166" t="s">
        <v>33</v>
      </c>
      <c r="S116" s="171"/>
      <c r="T116" s="166" t="s">
        <v>33</v>
      </c>
      <c r="U116" s="166" t="s">
        <v>33</v>
      </c>
      <c r="V116" s="161">
        <f t="shared" si="9"/>
        <v>13</v>
      </c>
      <c r="W116" s="160">
        <v>2019</v>
      </c>
      <c r="X116" s="160" t="s">
        <v>379</v>
      </c>
    </row>
    <row r="117" spans="1:24" ht="15.75" x14ac:dyDescent="0.25">
      <c r="A117" s="160">
        <v>99</v>
      </c>
      <c r="B117" s="161" t="s">
        <v>436</v>
      </c>
      <c r="C117" s="172"/>
      <c r="D117" s="166" t="s">
        <v>33</v>
      </c>
      <c r="E117" s="166" t="s">
        <v>33</v>
      </c>
      <c r="F117" s="166" t="s">
        <v>33</v>
      </c>
      <c r="G117" s="166" t="s">
        <v>33</v>
      </c>
      <c r="H117" s="166" t="s">
        <v>33</v>
      </c>
      <c r="I117" s="166" t="s">
        <v>33</v>
      </c>
      <c r="J117" s="166" t="s">
        <v>33</v>
      </c>
      <c r="K117" s="166" t="s">
        <v>33</v>
      </c>
      <c r="L117" s="184"/>
      <c r="M117" s="166" t="s">
        <v>33</v>
      </c>
      <c r="N117" s="166" t="s">
        <v>33</v>
      </c>
      <c r="O117" s="166" t="s">
        <v>33</v>
      </c>
      <c r="P117" s="166" t="s">
        <v>33</v>
      </c>
      <c r="Q117" s="171"/>
      <c r="R117" s="166" t="s">
        <v>33</v>
      </c>
      <c r="S117" s="171"/>
      <c r="T117" s="166" t="s">
        <v>33</v>
      </c>
      <c r="U117" s="166" t="s">
        <v>33</v>
      </c>
      <c r="V117" s="161">
        <f t="shared" si="9"/>
        <v>15</v>
      </c>
      <c r="W117" s="160">
        <v>2019</v>
      </c>
      <c r="X117" s="160" t="s">
        <v>386</v>
      </c>
    </row>
    <row r="118" spans="1:24" ht="15.75" x14ac:dyDescent="0.25">
      <c r="A118" s="160">
        <v>100</v>
      </c>
      <c r="B118" s="161" t="s">
        <v>54</v>
      </c>
      <c r="C118" s="171"/>
      <c r="D118" s="171"/>
      <c r="E118" s="166" t="s">
        <v>33</v>
      </c>
      <c r="F118" s="166" t="s">
        <v>33</v>
      </c>
      <c r="G118" s="166" t="s">
        <v>33</v>
      </c>
      <c r="H118" s="166" t="s">
        <v>33</v>
      </c>
      <c r="I118" s="166" t="s">
        <v>33</v>
      </c>
      <c r="J118" s="166" t="s">
        <v>33</v>
      </c>
      <c r="K118" s="166" t="s">
        <v>33</v>
      </c>
      <c r="L118" s="183"/>
      <c r="M118" s="166" t="s">
        <v>33</v>
      </c>
      <c r="N118" s="166" t="s">
        <v>33</v>
      </c>
      <c r="O118" s="166" t="s">
        <v>33</v>
      </c>
      <c r="P118" s="166" t="s">
        <v>33</v>
      </c>
      <c r="Q118" s="171"/>
      <c r="R118" s="166" t="s">
        <v>33</v>
      </c>
      <c r="S118" s="171"/>
      <c r="T118" s="166" t="s">
        <v>33</v>
      </c>
      <c r="U118" s="166" t="s">
        <v>33</v>
      </c>
      <c r="V118" s="161">
        <f t="shared" si="9"/>
        <v>14</v>
      </c>
      <c r="W118" s="160">
        <v>2019</v>
      </c>
      <c r="X118" s="160" t="s">
        <v>386</v>
      </c>
    </row>
    <row r="119" spans="1:24" ht="15.75" x14ac:dyDescent="0.25">
      <c r="A119" s="160">
        <v>101</v>
      </c>
      <c r="B119" s="161" t="s">
        <v>437</v>
      </c>
      <c r="C119" s="172"/>
      <c r="D119" s="172"/>
      <c r="E119" s="166" t="s">
        <v>33</v>
      </c>
      <c r="F119" s="166" t="s">
        <v>33</v>
      </c>
      <c r="G119" s="166" t="s">
        <v>33</v>
      </c>
      <c r="H119" s="166" t="s">
        <v>33</v>
      </c>
      <c r="I119" s="166" t="s">
        <v>33</v>
      </c>
      <c r="J119" s="166" t="s">
        <v>33</v>
      </c>
      <c r="K119" s="166" t="s">
        <v>33</v>
      </c>
      <c r="L119" s="184"/>
      <c r="M119" s="166" t="s">
        <v>33</v>
      </c>
      <c r="N119" s="172"/>
      <c r="O119" s="166" t="s">
        <v>33</v>
      </c>
      <c r="P119" s="166" t="s">
        <v>33</v>
      </c>
      <c r="Q119" s="171"/>
      <c r="R119" s="166" t="s">
        <v>33</v>
      </c>
      <c r="S119" s="172"/>
      <c r="T119" s="166" t="s">
        <v>33</v>
      </c>
      <c r="U119" s="166" t="s">
        <v>33</v>
      </c>
      <c r="V119" s="161">
        <f t="shared" si="9"/>
        <v>13</v>
      </c>
      <c r="W119" s="160">
        <v>2019</v>
      </c>
      <c r="X119" s="160" t="s">
        <v>386</v>
      </c>
    </row>
    <row r="120" spans="1:24" ht="15.75" x14ac:dyDescent="0.25">
      <c r="A120" s="160">
        <v>102</v>
      </c>
      <c r="B120" s="161" t="s">
        <v>438</v>
      </c>
      <c r="C120" s="171"/>
      <c r="D120" s="166" t="s">
        <v>33</v>
      </c>
      <c r="E120" s="166" t="s">
        <v>33</v>
      </c>
      <c r="F120" s="166" t="s">
        <v>33</v>
      </c>
      <c r="G120" s="166" t="s">
        <v>33</v>
      </c>
      <c r="H120" s="166" t="s">
        <v>33</v>
      </c>
      <c r="I120" s="166" t="s">
        <v>33</v>
      </c>
      <c r="J120" s="166" t="s">
        <v>33</v>
      </c>
      <c r="K120" s="166" t="s">
        <v>33</v>
      </c>
      <c r="L120" s="171"/>
      <c r="M120" s="166" t="s">
        <v>33</v>
      </c>
      <c r="N120" s="171"/>
      <c r="O120" s="171"/>
      <c r="P120" s="166" t="s">
        <v>33</v>
      </c>
      <c r="Q120" s="171"/>
      <c r="R120" s="166" t="s">
        <v>33</v>
      </c>
      <c r="S120" s="171"/>
      <c r="T120" s="166" t="s">
        <v>33</v>
      </c>
      <c r="U120" s="166" t="s">
        <v>33</v>
      </c>
      <c r="V120" s="161">
        <f t="shared" si="9"/>
        <v>13</v>
      </c>
      <c r="W120" s="160">
        <v>2020</v>
      </c>
      <c r="X120" s="160" t="s">
        <v>386</v>
      </c>
    </row>
    <row r="121" spans="1:24" ht="15.75" x14ac:dyDescent="0.25">
      <c r="A121" s="160">
        <v>103</v>
      </c>
      <c r="B121" s="161" t="s">
        <v>439</v>
      </c>
      <c r="C121" s="171"/>
      <c r="D121" s="166" t="s">
        <v>33</v>
      </c>
      <c r="E121" s="166" t="s">
        <v>33</v>
      </c>
      <c r="F121" s="166" t="s">
        <v>33</v>
      </c>
      <c r="G121" s="166" t="s">
        <v>33</v>
      </c>
      <c r="H121" s="166" t="s">
        <v>33</v>
      </c>
      <c r="I121" s="166" t="s">
        <v>33</v>
      </c>
      <c r="J121" s="166" t="s">
        <v>33</v>
      </c>
      <c r="K121" s="166" t="s">
        <v>33</v>
      </c>
      <c r="L121" s="183"/>
      <c r="M121" s="166" t="s">
        <v>33</v>
      </c>
      <c r="N121" s="166" t="s">
        <v>33</v>
      </c>
      <c r="O121" s="171"/>
      <c r="P121" s="166" t="s">
        <v>33</v>
      </c>
      <c r="Q121" s="171"/>
      <c r="R121" s="166" t="s">
        <v>33</v>
      </c>
      <c r="S121" s="183"/>
      <c r="T121" s="166" t="s">
        <v>33</v>
      </c>
      <c r="U121" s="166" t="s">
        <v>33</v>
      </c>
      <c r="V121" s="161">
        <f>COUNTIF(C121:U121,"Đ")</f>
        <v>14</v>
      </c>
      <c r="W121" s="160">
        <v>2020</v>
      </c>
      <c r="X121" s="160" t="s">
        <v>386</v>
      </c>
    </row>
  </sheetData>
  <mergeCells count="7">
    <mergeCell ref="A1:V1"/>
    <mergeCell ref="A3:V3"/>
    <mergeCell ref="C5:U5"/>
    <mergeCell ref="V5:V6"/>
    <mergeCell ref="B5:B6"/>
    <mergeCell ref="A5:A6"/>
    <mergeCell ref="A2:V2"/>
  </mergeCells>
  <pageMargins left="0.47" right="0.23622047244094499" top="0.39370078740157499" bottom="0.35433070866141703" header="0.31496062992126" footer="0.196850393700787"/>
  <pageSetup paperSize="9" scale="65"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sqref="A1:W1"/>
    </sheetView>
  </sheetViews>
  <sheetFormatPr defaultColWidth="8.85546875" defaultRowHeight="15.75" x14ac:dyDescent="0.25"/>
  <cols>
    <col min="1" max="1" width="6.85546875" style="151" customWidth="1"/>
    <col min="2" max="2" width="23.42578125" style="151" customWidth="1"/>
    <col min="3" max="3" width="8.42578125" style="151" customWidth="1"/>
    <col min="4" max="4" width="7.85546875" style="151" customWidth="1"/>
    <col min="5" max="5" width="8.5703125" style="151" customWidth="1"/>
    <col min="6" max="6" width="6.7109375" style="151" customWidth="1"/>
    <col min="7" max="7" width="5.85546875" style="151" customWidth="1"/>
    <col min="8" max="8" width="7.85546875" style="151" customWidth="1"/>
    <col min="9" max="9" width="8.42578125" style="151" customWidth="1"/>
    <col min="10" max="14" width="7.85546875" style="151" customWidth="1"/>
    <col min="15" max="15" width="8.5703125" style="151" customWidth="1"/>
    <col min="16" max="16" width="6.85546875" style="151" customWidth="1"/>
    <col min="17" max="21" width="7.85546875" style="151" customWidth="1"/>
    <col min="22" max="22" width="8.42578125" style="151" customWidth="1"/>
    <col min="23" max="23" width="11.140625" style="151" customWidth="1"/>
    <col min="24" max="24" width="0.42578125" style="151" hidden="1" customWidth="1"/>
    <col min="25" max="247" width="9.140625" style="151"/>
    <col min="248" max="248" width="10.42578125" style="151" customWidth="1"/>
    <col min="249" max="277" width="37.85546875" style="151" customWidth="1"/>
    <col min="278" max="278" width="21.42578125" style="151" customWidth="1"/>
    <col min="279" max="279" width="43.42578125" style="151" customWidth="1"/>
    <col min="280" max="280" width="0" style="151" hidden="1" customWidth="1"/>
    <col min="281" max="503" width="9.140625" style="151"/>
    <col min="504" max="504" width="10.42578125" style="151" customWidth="1"/>
    <col min="505" max="533" width="37.85546875" style="151" customWidth="1"/>
    <col min="534" max="534" width="21.42578125" style="151" customWidth="1"/>
    <col min="535" max="535" width="43.42578125" style="151" customWidth="1"/>
    <col min="536" max="536" width="0" style="151" hidden="1" customWidth="1"/>
    <col min="537" max="759" width="9.140625" style="151"/>
    <col min="760" max="760" width="10.42578125" style="151" customWidth="1"/>
    <col min="761" max="789" width="37.85546875" style="151" customWidth="1"/>
    <col min="790" max="790" width="21.42578125" style="151" customWidth="1"/>
    <col min="791" max="791" width="43.42578125" style="151" customWidth="1"/>
    <col min="792" max="792" width="0" style="151" hidden="1" customWidth="1"/>
    <col min="793" max="1015" width="9.140625" style="151"/>
    <col min="1016" max="1016" width="10.42578125" style="151" customWidth="1"/>
    <col min="1017" max="1045" width="37.85546875" style="151" customWidth="1"/>
    <col min="1046" max="1046" width="21.42578125" style="151" customWidth="1"/>
    <col min="1047" max="1047" width="43.42578125" style="151" customWidth="1"/>
    <col min="1048" max="1048" width="0" style="151" hidden="1" customWidth="1"/>
    <col min="1049" max="1271" width="9.140625" style="151"/>
    <col min="1272" max="1272" width="10.42578125" style="151" customWidth="1"/>
    <col min="1273" max="1301" width="37.85546875" style="151" customWidth="1"/>
    <col min="1302" max="1302" width="21.42578125" style="151" customWidth="1"/>
    <col min="1303" max="1303" width="43.42578125" style="151" customWidth="1"/>
    <col min="1304" max="1304" width="0" style="151" hidden="1" customWidth="1"/>
    <col min="1305" max="1527" width="9.140625" style="151"/>
    <col min="1528" max="1528" width="10.42578125" style="151" customWidth="1"/>
    <col min="1529" max="1557" width="37.85546875" style="151" customWidth="1"/>
    <col min="1558" max="1558" width="21.42578125" style="151" customWidth="1"/>
    <col min="1559" max="1559" width="43.42578125" style="151" customWidth="1"/>
    <col min="1560" max="1560" width="0" style="151" hidden="1" customWidth="1"/>
    <col min="1561" max="1783" width="9.140625" style="151"/>
    <col min="1784" max="1784" width="10.42578125" style="151" customWidth="1"/>
    <col min="1785" max="1813" width="37.85546875" style="151" customWidth="1"/>
    <col min="1814" max="1814" width="21.42578125" style="151" customWidth="1"/>
    <col min="1815" max="1815" width="43.42578125" style="151" customWidth="1"/>
    <col min="1816" max="1816" width="0" style="151" hidden="1" customWidth="1"/>
    <col min="1817" max="2039" width="9.140625" style="151"/>
    <col min="2040" max="2040" width="10.42578125" style="151" customWidth="1"/>
    <col min="2041" max="2069" width="37.85546875" style="151" customWidth="1"/>
    <col min="2070" max="2070" width="21.42578125" style="151" customWidth="1"/>
    <col min="2071" max="2071" width="43.42578125" style="151" customWidth="1"/>
    <col min="2072" max="2072" width="0" style="151" hidden="1" customWidth="1"/>
    <col min="2073" max="2295" width="9.140625" style="151"/>
    <col min="2296" max="2296" width="10.42578125" style="151" customWidth="1"/>
    <col min="2297" max="2325" width="37.85546875" style="151" customWidth="1"/>
    <col min="2326" max="2326" width="21.42578125" style="151" customWidth="1"/>
    <col min="2327" max="2327" width="43.42578125" style="151" customWidth="1"/>
    <col min="2328" max="2328" width="0" style="151" hidden="1" customWidth="1"/>
    <col min="2329" max="2551" width="9.140625" style="151"/>
    <col min="2552" max="2552" width="10.42578125" style="151" customWidth="1"/>
    <col min="2553" max="2581" width="37.85546875" style="151" customWidth="1"/>
    <col min="2582" max="2582" width="21.42578125" style="151" customWidth="1"/>
    <col min="2583" max="2583" width="43.42578125" style="151" customWidth="1"/>
    <col min="2584" max="2584" width="0" style="151" hidden="1" customWidth="1"/>
    <col min="2585" max="2807" width="9.140625" style="151"/>
    <col min="2808" max="2808" width="10.42578125" style="151" customWidth="1"/>
    <col min="2809" max="2837" width="37.85546875" style="151" customWidth="1"/>
    <col min="2838" max="2838" width="21.42578125" style="151" customWidth="1"/>
    <col min="2839" max="2839" width="43.42578125" style="151" customWidth="1"/>
    <col min="2840" max="2840" width="0" style="151" hidden="1" customWidth="1"/>
    <col min="2841" max="3063" width="9.140625" style="151"/>
    <col min="3064" max="3064" width="10.42578125" style="151" customWidth="1"/>
    <col min="3065" max="3093" width="37.85546875" style="151" customWidth="1"/>
    <col min="3094" max="3094" width="21.42578125" style="151" customWidth="1"/>
    <col min="3095" max="3095" width="43.42578125" style="151" customWidth="1"/>
    <col min="3096" max="3096" width="0" style="151" hidden="1" customWidth="1"/>
    <col min="3097" max="3319" width="9.140625" style="151"/>
    <col min="3320" max="3320" width="10.42578125" style="151" customWidth="1"/>
    <col min="3321" max="3349" width="37.85546875" style="151" customWidth="1"/>
    <col min="3350" max="3350" width="21.42578125" style="151" customWidth="1"/>
    <col min="3351" max="3351" width="43.42578125" style="151" customWidth="1"/>
    <col min="3352" max="3352" width="0" style="151" hidden="1" customWidth="1"/>
    <col min="3353" max="3575" width="9.140625" style="151"/>
    <col min="3576" max="3576" width="10.42578125" style="151" customWidth="1"/>
    <col min="3577" max="3605" width="37.85546875" style="151" customWidth="1"/>
    <col min="3606" max="3606" width="21.42578125" style="151" customWidth="1"/>
    <col min="3607" max="3607" width="43.42578125" style="151" customWidth="1"/>
    <col min="3608" max="3608" width="0" style="151" hidden="1" customWidth="1"/>
    <col min="3609" max="3831" width="9.140625" style="151"/>
    <col min="3832" max="3832" width="10.42578125" style="151" customWidth="1"/>
    <col min="3833" max="3861" width="37.85546875" style="151" customWidth="1"/>
    <col min="3862" max="3862" width="21.42578125" style="151" customWidth="1"/>
    <col min="3863" max="3863" width="43.42578125" style="151" customWidth="1"/>
    <col min="3864" max="3864" width="0" style="151" hidden="1" customWidth="1"/>
    <col min="3865" max="4087" width="9.140625" style="151"/>
    <col min="4088" max="4088" width="10.42578125" style="151" customWidth="1"/>
    <col min="4089" max="4117" width="37.85546875" style="151" customWidth="1"/>
    <col min="4118" max="4118" width="21.42578125" style="151" customWidth="1"/>
    <col min="4119" max="4119" width="43.42578125" style="151" customWidth="1"/>
    <col min="4120" max="4120" width="0" style="151" hidden="1" customWidth="1"/>
    <col min="4121" max="4343" width="9.140625" style="151"/>
    <col min="4344" max="4344" width="10.42578125" style="151" customWidth="1"/>
    <col min="4345" max="4373" width="37.85546875" style="151" customWidth="1"/>
    <col min="4374" max="4374" width="21.42578125" style="151" customWidth="1"/>
    <col min="4375" max="4375" width="43.42578125" style="151" customWidth="1"/>
    <col min="4376" max="4376" width="0" style="151" hidden="1" customWidth="1"/>
    <col min="4377" max="4599" width="9.140625" style="151"/>
    <col min="4600" max="4600" width="10.42578125" style="151" customWidth="1"/>
    <col min="4601" max="4629" width="37.85546875" style="151" customWidth="1"/>
    <col min="4630" max="4630" width="21.42578125" style="151" customWidth="1"/>
    <col min="4631" max="4631" width="43.42578125" style="151" customWidth="1"/>
    <col min="4632" max="4632" width="0" style="151" hidden="1" customWidth="1"/>
    <col min="4633" max="4855" width="9.140625" style="151"/>
    <col min="4856" max="4856" width="10.42578125" style="151" customWidth="1"/>
    <col min="4857" max="4885" width="37.85546875" style="151" customWidth="1"/>
    <col min="4886" max="4886" width="21.42578125" style="151" customWidth="1"/>
    <col min="4887" max="4887" width="43.42578125" style="151" customWidth="1"/>
    <col min="4888" max="4888" width="0" style="151" hidden="1" customWidth="1"/>
    <col min="4889" max="5111" width="9.140625" style="151"/>
    <col min="5112" max="5112" width="10.42578125" style="151" customWidth="1"/>
    <col min="5113" max="5141" width="37.85546875" style="151" customWidth="1"/>
    <col min="5142" max="5142" width="21.42578125" style="151" customWidth="1"/>
    <col min="5143" max="5143" width="43.42578125" style="151" customWidth="1"/>
    <col min="5144" max="5144" width="0" style="151" hidden="1" customWidth="1"/>
    <col min="5145" max="5367" width="9.140625" style="151"/>
    <col min="5368" max="5368" width="10.42578125" style="151" customWidth="1"/>
    <col min="5369" max="5397" width="37.85546875" style="151" customWidth="1"/>
    <col min="5398" max="5398" width="21.42578125" style="151" customWidth="1"/>
    <col min="5399" max="5399" width="43.42578125" style="151" customWidth="1"/>
    <col min="5400" max="5400" width="0" style="151" hidden="1" customWidth="1"/>
    <col min="5401" max="5623" width="9.140625" style="151"/>
    <col min="5624" max="5624" width="10.42578125" style="151" customWidth="1"/>
    <col min="5625" max="5653" width="37.85546875" style="151" customWidth="1"/>
    <col min="5654" max="5654" width="21.42578125" style="151" customWidth="1"/>
    <col min="5655" max="5655" width="43.42578125" style="151" customWidth="1"/>
    <col min="5656" max="5656" width="0" style="151" hidden="1" customWidth="1"/>
    <col min="5657" max="5879" width="9.140625" style="151"/>
    <col min="5880" max="5880" width="10.42578125" style="151" customWidth="1"/>
    <col min="5881" max="5909" width="37.85546875" style="151" customWidth="1"/>
    <col min="5910" max="5910" width="21.42578125" style="151" customWidth="1"/>
    <col min="5911" max="5911" width="43.42578125" style="151" customWidth="1"/>
    <col min="5912" max="5912" width="0" style="151" hidden="1" customWidth="1"/>
    <col min="5913" max="6135" width="9.140625" style="151"/>
    <col min="6136" max="6136" width="10.42578125" style="151" customWidth="1"/>
    <col min="6137" max="6165" width="37.85546875" style="151" customWidth="1"/>
    <col min="6166" max="6166" width="21.42578125" style="151" customWidth="1"/>
    <col min="6167" max="6167" width="43.42578125" style="151" customWidth="1"/>
    <col min="6168" max="6168" width="0" style="151" hidden="1" customWidth="1"/>
    <col min="6169" max="6391" width="9.140625" style="151"/>
    <col min="6392" max="6392" width="10.42578125" style="151" customWidth="1"/>
    <col min="6393" max="6421" width="37.85546875" style="151" customWidth="1"/>
    <col min="6422" max="6422" width="21.42578125" style="151" customWidth="1"/>
    <col min="6423" max="6423" width="43.42578125" style="151" customWidth="1"/>
    <col min="6424" max="6424" width="0" style="151" hidden="1" customWidth="1"/>
    <col min="6425" max="6647" width="9.140625" style="151"/>
    <col min="6648" max="6648" width="10.42578125" style="151" customWidth="1"/>
    <col min="6649" max="6677" width="37.85546875" style="151" customWidth="1"/>
    <col min="6678" max="6678" width="21.42578125" style="151" customWidth="1"/>
    <col min="6679" max="6679" width="43.42578125" style="151" customWidth="1"/>
    <col min="6680" max="6680" width="0" style="151" hidden="1" customWidth="1"/>
    <col min="6681" max="6903" width="9.140625" style="151"/>
    <col min="6904" max="6904" width="10.42578125" style="151" customWidth="1"/>
    <col min="6905" max="6933" width="37.85546875" style="151" customWidth="1"/>
    <col min="6934" max="6934" width="21.42578125" style="151" customWidth="1"/>
    <col min="6935" max="6935" width="43.42578125" style="151" customWidth="1"/>
    <col min="6936" max="6936" width="0" style="151" hidden="1" customWidth="1"/>
    <col min="6937" max="7159" width="9.140625" style="151"/>
    <col min="7160" max="7160" width="10.42578125" style="151" customWidth="1"/>
    <col min="7161" max="7189" width="37.85546875" style="151" customWidth="1"/>
    <col min="7190" max="7190" width="21.42578125" style="151" customWidth="1"/>
    <col min="7191" max="7191" width="43.42578125" style="151" customWidth="1"/>
    <col min="7192" max="7192" width="0" style="151" hidden="1" customWidth="1"/>
    <col min="7193" max="7415" width="9.140625" style="151"/>
    <col min="7416" max="7416" width="10.42578125" style="151" customWidth="1"/>
    <col min="7417" max="7445" width="37.85546875" style="151" customWidth="1"/>
    <col min="7446" max="7446" width="21.42578125" style="151" customWidth="1"/>
    <col min="7447" max="7447" width="43.42578125" style="151" customWidth="1"/>
    <col min="7448" max="7448" width="0" style="151" hidden="1" customWidth="1"/>
    <col min="7449" max="7671" width="9.140625" style="151"/>
    <col min="7672" max="7672" width="10.42578125" style="151" customWidth="1"/>
    <col min="7673" max="7701" width="37.85546875" style="151" customWidth="1"/>
    <col min="7702" max="7702" width="21.42578125" style="151" customWidth="1"/>
    <col min="7703" max="7703" width="43.42578125" style="151" customWidth="1"/>
    <col min="7704" max="7704" width="0" style="151" hidden="1" customWidth="1"/>
    <col min="7705" max="7927" width="9.140625" style="151"/>
    <col min="7928" max="7928" width="10.42578125" style="151" customWidth="1"/>
    <col min="7929" max="7957" width="37.85546875" style="151" customWidth="1"/>
    <col min="7958" max="7958" width="21.42578125" style="151" customWidth="1"/>
    <col min="7959" max="7959" width="43.42578125" style="151" customWidth="1"/>
    <col min="7960" max="7960" width="0" style="151" hidden="1" customWidth="1"/>
    <col min="7961" max="8183" width="9.140625" style="151"/>
    <col min="8184" max="8184" width="10.42578125" style="151" customWidth="1"/>
    <col min="8185" max="8213" width="37.85546875" style="151" customWidth="1"/>
    <col min="8214" max="8214" width="21.42578125" style="151" customWidth="1"/>
    <col min="8215" max="8215" width="43.42578125" style="151" customWidth="1"/>
    <col min="8216" max="8216" width="0" style="151" hidden="1" customWidth="1"/>
    <col min="8217" max="8439" width="9.140625" style="151"/>
    <col min="8440" max="8440" width="10.42578125" style="151" customWidth="1"/>
    <col min="8441" max="8469" width="37.85546875" style="151" customWidth="1"/>
    <col min="8470" max="8470" width="21.42578125" style="151" customWidth="1"/>
    <col min="8471" max="8471" width="43.42578125" style="151" customWidth="1"/>
    <col min="8472" max="8472" width="0" style="151" hidden="1" customWidth="1"/>
    <col min="8473" max="8695" width="9.140625" style="151"/>
    <col min="8696" max="8696" width="10.42578125" style="151" customWidth="1"/>
    <col min="8697" max="8725" width="37.85546875" style="151" customWidth="1"/>
    <col min="8726" max="8726" width="21.42578125" style="151" customWidth="1"/>
    <col min="8727" max="8727" width="43.42578125" style="151" customWidth="1"/>
    <col min="8728" max="8728" width="0" style="151" hidden="1" customWidth="1"/>
    <col min="8729" max="8951" width="9.140625" style="151"/>
    <col min="8952" max="8952" width="10.42578125" style="151" customWidth="1"/>
    <col min="8953" max="8981" width="37.85546875" style="151" customWidth="1"/>
    <col min="8982" max="8982" width="21.42578125" style="151" customWidth="1"/>
    <col min="8983" max="8983" width="43.42578125" style="151" customWidth="1"/>
    <col min="8984" max="8984" width="0" style="151" hidden="1" customWidth="1"/>
    <col min="8985" max="9207" width="9.140625" style="151"/>
    <col min="9208" max="9208" width="10.42578125" style="151" customWidth="1"/>
    <col min="9209" max="9237" width="37.85546875" style="151" customWidth="1"/>
    <col min="9238" max="9238" width="21.42578125" style="151" customWidth="1"/>
    <col min="9239" max="9239" width="43.42578125" style="151" customWidth="1"/>
    <col min="9240" max="9240" width="0" style="151" hidden="1" customWidth="1"/>
    <col min="9241" max="9463" width="9.140625" style="151"/>
    <col min="9464" max="9464" width="10.42578125" style="151" customWidth="1"/>
    <col min="9465" max="9493" width="37.85546875" style="151" customWidth="1"/>
    <col min="9494" max="9494" width="21.42578125" style="151" customWidth="1"/>
    <col min="9495" max="9495" width="43.42578125" style="151" customWidth="1"/>
    <col min="9496" max="9496" width="0" style="151" hidden="1" customWidth="1"/>
    <col min="9497" max="9719" width="9.140625" style="151"/>
    <col min="9720" max="9720" width="10.42578125" style="151" customWidth="1"/>
    <col min="9721" max="9749" width="37.85546875" style="151" customWidth="1"/>
    <col min="9750" max="9750" width="21.42578125" style="151" customWidth="1"/>
    <col min="9751" max="9751" width="43.42578125" style="151" customWidth="1"/>
    <col min="9752" max="9752" width="0" style="151" hidden="1" customWidth="1"/>
    <col min="9753" max="9975" width="9.140625" style="151"/>
    <col min="9976" max="9976" width="10.42578125" style="151" customWidth="1"/>
    <col min="9977" max="10005" width="37.85546875" style="151" customWidth="1"/>
    <col min="10006" max="10006" width="21.42578125" style="151" customWidth="1"/>
    <col min="10007" max="10007" width="43.42578125" style="151" customWidth="1"/>
    <col min="10008" max="10008" width="0" style="151" hidden="1" customWidth="1"/>
    <col min="10009" max="10231" width="9.140625" style="151"/>
    <col min="10232" max="10232" width="10.42578125" style="151" customWidth="1"/>
    <col min="10233" max="10261" width="37.85546875" style="151" customWidth="1"/>
    <col min="10262" max="10262" width="21.42578125" style="151" customWidth="1"/>
    <col min="10263" max="10263" width="43.42578125" style="151" customWidth="1"/>
    <col min="10264" max="10264" width="0" style="151" hidden="1" customWidth="1"/>
    <col min="10265" max="10487" width="9.140625" style="151"/>
    <col min="10488" max="10488" width="10.42578125" style="151" customWidth="1"/>
    <col min="10489" max="10517" width="37.85546875" style="151" customWidth="1"/>
    <col min="10518" max="10518" width="21.42578125" style="151" customWidth="1"/>
    <col min="10519" max="10519" width="43.42578125" style="151" customWidth="1"/>
    <col min="10520" max="10520" width="0" style="151" hidden="1" customWidth="1"/>
    <col min="10521" max="10743" width="9.140625" style="151"/>
    <col min="10744" max="10744" width="10.42578125" style="151" customWidth="1"/>
    <col min="10745" max="10773" width="37.85546875" style="151" customWidth="1"/>
    <col min="10774" max="10774" width="21.42578125" style="151" customWidth="1"/>
    <col min="10775" max="10775" width="43.42578125" style="151" customWidth="1"/>
    <col min="10776" max="10776" width="0" style="151" hidden="1" customWidth="1"/>
    <col min="10777" max="10999" width="9.140625" style="151"/>
    <col min="11000" max="11000" width="10.42578125" style="151" customWidth="1"/>
    <col min="11001" max="11029" width="37.85546875" style="151" customWidth="1"/>
    <col min="11030" max="11030" width="21.42578125" style="151" customWidth="1"/>
    <col min="11031" max="11031" width="43.42578125" style="151" customWidth="1"/>
    <col min="11032" max="11032" width="0" style="151" hidden="1" customWidth="1"/>
    <col min="11033" max="11255" width="9.140625" style="151"/>
    <col min="11256" max="11256" width="10.42578125" style="151" customWidth="1"/>
    <col min="11257" max="11285" width="37.85546875" style="151" customWidth="1"/>
    <col min="11286" max="11286" width="21.42578125" style="151" customWidth="1"/>
    <col min="11287" max="11287" width="43.42578125" style="151" customWidth="1"/>
    <col min="11288" max="11288" width="0" style="151" hidden="1" customWidth="1"/>
    <col min="11289" max="11511" width="9.140625" style="151"/>
    <col min="11512" max="11512" width="10.42578125" style="151" customWidth="1"/>
    <col min="11513" max="11541" width="37.85546875" style="151" customWidth="1"/>
    <col min="11542" max="11542" width="21.42578125" style="151" customWidth="1"/>
    <col min="11543" max="11543" width="43.42578125" style="151" customWidth="1"/>
    <col min="11544" max="11544" width="0" style="151" hidden="1" customWidth="1"/>
    <col min="11545" max="11767" width="9.140625" style="151"/>
    <col min="11768" max="11768" width="10.42578125" style="151" customWidth="1"/>
    <col min="11769" max="11797" width="37.85546875" style="151" customWidth="1"/>
    <col min="11798" max="11798" width="21.42578125" style="151" customWidth="1"/>
    <col min="11799" max="11799" width="43.42578125" style="151" customWidth="1"/>
    <col min="11800" max="11800" width="0" style="151" hidden="1" customWidth="1"/>
    <col min="11801" max="12023" width="9.140625" style="151"/>
    <col min="12024" max="12024" width="10.42578125" style="151" customWidth="1"/>
    <col min="12025" max="12053" width="37.85546875" style="151" customWidth="1"/>
    <col min="12054" max="12054" width="21.42578125" style="151" customWidth="1"/>
    <col min="12055" max="12055" width="43.42578125" style="151" customWidth="1"/>
    <col min="12056" max="12056" width="0" style="151" hidden="1" customWidth="1"/>
    <col min="12057" max="12279" width="9.140625" style="151"/>
    <col min="12280" max="12280" width="10.42578125" style="151" customWidth="1"/>
    <col min="12281" max="12309" width="37.85546875" style="151" customWidth="1"/>
    <col min="12310" max="12310" width="21.42578125" style="151" customWidth="1"/>
    <col min="12311" max="12311" width="43.42578125" style="151" customWidth="1"/>
    <col min="12312" max="12312" width="0" style="151" hidden="1" customWidth="1"/>
    <col min="12313" max="12535" width="9.140625" style="151"/>
    <col min="12536" max="12536" width="10.42578125" style="151" customWidth="1"/>
    <col min="12537" max="12565" width="37.85546875" style="151" customWidth="1"/>
    <col min="12566" max="12566" width="21.42578125" style="151" customWidth="1"/>
    <col min="12567" max="12567" width="43.42578125" style="151" customWidth="1"/>
    <col min="12568" max="12568" width="0" style="151" hidden="1" customWidth="1"/>
    <col min="12569" max="12791" width="9.140625" style="151"/>
    <col min="12792" max="12792" width="10.42578125" style="151" customWidth="1"/>
    <col min="12793" max="12821" width="37.85546875" style="151" customWidth="1"/>
    <col min="12822" max="12822" width="21.42578125" style="151" customWidth="1"/>
    <col min="12823" max="12823" width="43.42578125" style="151" customWidth="1"/>
    <col min="12824" max="12824" width="0" style="151" hidden="1" customWidth="1"/>
    <col min="12825" max="13047" width="9.140625" style="151"/>
    <col min="13048" max="13048" width="10.42578125" style="151" customWidth="1"/>
    <col min="13049" max="13077" width="37.85546875" style="151" customWidth="1"/>
    <col min="13078" max="13078" width="21.42578125" style="151" customWidth="1"/>
    <col min="13079" max="13079" width="43.42578125" style="151" customWidth="1"/>
    <col min="13080" max="13080" width="0" style="151" hidden="1" customWidth="1"/>
    <col min="13081" max="13303" width="9.140625" style="151"/>
    <col min="13304" max="13304" width="10.42578125" style="151" customWidth="1"/>
    <col min="13305" max="13333" width="37.85546875" style="151" customWidth="1"/>
    <col min="13334" max="13334" width="21.42578125" style="151" customWidth="1"/>
    <col min="13335" max="13335" width="43.42578125" style="151" customWidth="1"/>
    <col min="13336" max="13336" width="0" style="151" hidden="1" customWidth="1"/>
    <col min="13337" max="13559" width="9.140625" style="151"/>
    <col min="13560" max="13560" width="10.42578125" style="151" customWidth="1"/>
    <col min="13561" max="13589" width="37.85546875" style="151" customWidth="1"/>
    <col min="13590" max="13590" width="21.42578125" style="151" customWidth="1"/>
    <col min="13591" max="13591" width="43.42578125" style="151" customWidth="1"/>
    <col min="13592" max="13592" width="0" style="151" hidden="1" customWidth="1"/>
    <col min="13593" max="13815" width="9.140625" style="151"/>
    <col min="13816" max="13816" width="10.42578125" style="151" customWidth="1"/>
    <col min="13817" max="13845" width="37.85546875" style="151" customWidth="1"/>
    <col min="13846" max="13846" width="21.42578125" style="151" customWidth="1"/>
    <col min="13847" max="13847" width="43.42578125" style="151" customWidth="1"/>
    <col min="13848" max="13848" width="0" style="151" hidden="1" customWidth="1"/>
    <col min="13849" max="14071" width="9.140625" style="151"/>
    <col min="14072" max="14072" width="10.42578125" style="151" customWidth="1"/>
    <col min="14073" max="14101" width="37.85546875" style="151" customWidth="1"/>
    <col min="14102" max="14102" width="21.42578125" style="151" customWidth="1"/>
    <col min="14103" max="14103" width="43.42578125" style="151" customWidth="1"/>
    <col min="14104" max="14104" width="0" style="151" hidden="1" customWidth="1"/>
    <col min="14105" max="14327" width="9.140625" style="151"/>
    <col min="14328" max="14328" width="10.42578125" style="151" customWidth="1"/>
    <col min="14329" max="14357" width="37.85546875" style="151" customWidth="1"/>
    <col min="14358" max="14358" width="21.42578125" style="151" customWidth="1"/>
    <col min="14359" max="14359" width="43.42578125" style="151" customWidth="1"/>
    <col min="14360" max="14360" width="0" style="151" hidden="1" customWidth="1"/>
    <col min="14361" max="14583" width="9.140625" style="151"/>
    <col min="14584" max="14584" width="10.42578125" style="151" customWidth="1"/>
    <col min="14585" max="14613" width="37.85546875" style="151" customWidth="1"/>
    <col min="14614" max="14614" width="21.42578125" style="151" customWidth="1"/>
    <col min="14615" max="14615" width="43.42578125" style="151" customWidth="1"/>
    <col min="14616" max="14616" width="0" style="151" hidden="1" customWidth="1"/>
    <col min="14617" max="14839" width="9.140625" style="151"/>
    <col min="14840" max="14840" width="10.42578125" style="151" customWidth="1"/>
    <col min="14841" max="14869" width="37.85546875" style="151" customWidth="1"/>
    <col min="14870" max="14870" width="21.42578125" style="151" customWidth="1"/>
    <col min="14871" max="14871" width="43.42578125" style="151" customWidth="1"/>
    <col min="14872" max="14872" width="0" style="151" hidden="1" customWidth="1"/>
    <col min="14873" max="15095" width="9.140625" style="151"/>
    <col min="15096" max="15096" width="10.42578125" style="151" customWidth="1"/>
    <col min="15097" max="15125" width="37.85546875" style="151" customWidth="1"/>
    <col min="15126" max="15126" width="21.42578125" style="151" customWidth="1"/>
    <col min="15127" max="15127" width="43.42578125" style="151" customWidth="1"/>
    <col min="15128" max="15128" width="0" style="151" hidden="1" customWidth="1"/>
    <col min="15129" max="15351" width="9.140625" style="151"/>
    <col min="15352" max="15352" width="10.42578125" style="151" customWidth="1"/>
    <col min="15353" max="15381" width="37.85546875" style="151" customWidth="1"/>
    <col min="15382" max="15382" width="21.42578125" style="151" customWidth="1"/>
    <col min="15383" max="15383" width="43.42578125" style="151" customWidth="1"/>
    <col min="15384" max="15384" width="0" style="151" hidden="1" customWidth="1"/>
    <col min="15385" max="15607" width="9.140625" style="151"/>
    <col min="15608" max="15608" width="10.42578125" style="151" customWidth="1"/>
    <col min="15609" max="15637" width="37.85546875" style="151" customWidth="1"/>
    <col min="15638" max="15638" width="21.42578125" style="151" customWidth="1"/>
    <col min="15639" max="15639" width="43.42578125" style="151" customWidth="1"/>
    <col min="15640" max="15640" width="0" style="151" hidden="1" customWidth="1"/>
    <col min="15641" max="15863" width="9.140625" style="151"/>
    <col min="15864" max="15864" width="10.42578125" style="151" customWidth="1"/>
    <col min="15865" max="15893" width="37.85546875" style="151" customWidth="1"/>
    <col min="15894" max="15894" width="21.42578125" style="151" customWidth="1"/>
    <col min="15895" max="15895" width="43.42578125" style="151" customWidth="1"/>
    <col min="15896" max="15896" width="0" style="151" hidden="1" customWidth="1"/>
    <col min="15897" max="16119" width="9.140625" style="151"/>
    <col min="16120" max="16120" width="10.42578125" style="151" customWidth="1"/>
    <col min="16121" max="16149" width="37.85546875" style="151" customWidth="1"/>
    <col min="16150" max="16150" width="21.42578125" style="151" customWidth="1"/>
    <col min="16151" max="16151" width="43.42578125" style="151" customWidth="1"/>
    <col min="16152" max="16152" width="0" style="151" hidden="1" customWidth="1"/>
    <col min="16153" max="16384" width="9.140625" style="151"/>
  </cols>
  <sheetData>
    <row r="1" spans="1:24" ht="53.25" customHeight="1" x14ac:dyDescent="0.25">
      <c r="A1" s="299" t="s">
        <v>441</v>
      </c>
      <c r="B1" s="299"/>
      <c r="C1" s="299"/>
      <c r="D1" s="299"/>
      <c r="E1" s="299"/>
      <c r="F1" s="299"/>
      <c r="G1" s="299"/>
      <c r="H1" s="299"/>
      <c r="I1" s="299"/>
      <c r="J1" s="299"/>
      <c r="K1" s="299"/>
      <c r="L1" s="299"/>
      <c r="M1" s="299"/>
      <c r="N1" s="299"/>
      <c r="O1" s="299"/>
      <c r="P1" s="299"/>
      <c r="Q1" s="299"/>
      <c r="R1" s="299"/>
      <c r="S1" s="299"/>
      <c r="T1" s="299"/>
      <c r="U1" s="299"/>
      <c r="V1" s="299"/>
      <c r="W1" s="299"/>
    </row>
    <row r="2" spans="1:24" x14ac:dyDescent="0.25">
      <c r="A2" s="297" t="s">
        <v>366</v>
      </c>
      <c r="B2" s="297"/>
      <c r="C2" s="297"/>
      <c r="D2" s="297"/>
      <c r="E2" s="297"/>
      <c r="F2" s="297"/>
      <c r="G2" s="297"/>
      <c r="H2" s="297"/>
      <c r="I2" s="297"/>
      <c r="J2" s="297"/>
      <c r="K2" s="297"/>
      <c r="L2" s="297"/>
      <c r="M2" s="297"/>
      <c r="N2" s="297"/>
      <c r="O2" s="297"/>
      <c r="P2" s="297"/>
      <c r="Q2" s="297"/>
      <c r="R2" s="297"/>
      <c r="S2" s="297"/>
      <c r="T2" s="297"/>
      <c r="U2" s="297"/>
      <c r="V2" s="297"/>
      <c r="W2" s="297"/>
      <c r="X2" s="297"/>
    </row>
    <row r="3" spans="1:24" ht="21.75" customHeight="1" x14ac:dyDescent="0.25">
      <c r="A3" s="290"/>
      <c r="B3" s="290"/>
      <c r="C3" s="290"/>
      <c r="D3" s="290"/>
      <c r="E3" s="290"/>
      <c r="F3" s="290"/>
      <c r="G3" s="290"/>
      <c r="H3" s="290"/>
      <c r="I3" s="290"/>
      <c r="J3" s="290"/>
      <c r="K3" s="290"/>
      <c r="L3" s="290"/>
      <c r="M3" s="290"/>
      <c r="N3" s="290"/>
      <c r="O3" s="290"/>
      <c r="P3" s="290"/>
      <c r="Q3" s="290"/>
      <c r="R3" s="290"/>
      <c r="S3" s="290"/>
      <c r="T3" s="290"/>
      <c r="U3" s="290"/>
      <c r="V3" s="290"/>
      <c r="W3" s="290"/>
      <c r="X3" s="156"/>
    </row>
    <row r="4" spans="1:24" ht="22.5" customHeight="1" x14ac:dyDescent="0.25">
      <c r="A4" s="300" t="s">
        <v>195</v>
      </c>
      <c r="B4" s="300" t="s">
        <v>302</v>
      </c>
      <c r="C4" s="298" t="s">
        <v>2</v>
      </c>
      <c r="D4" s="298"/>
      <c r="E4" s="298"/>
      <c r="F4" s="298"/>
      <c r="G4" s="298"/>
      <c r="H4" s="298"/>
      <c r="I4" s="298"/>
      <c r="J4" s="298"/>
      <c r="K4" s="298"/>
      <c r="L4" s="298"/>
      <c r="M4" s="298"/>
      <c r="N4" s="298"/>
      <c r="O4" s="298"/>
      <c r="P4" s="298"/>
      <c r="Q4" s="298"/>
      <c r="R4" s="298"/>
      <c r="S4" s="298"/>
      <c r="T4" s="298"/>
      <c r="U4" s="298"/>
      <c r="V4" s="298" t="s">
        <v>367</v>
      </c>
      <c r="W4" s="300" t="s">
        <v>372</v>
      </c>
      <c r="X4" s="156"/>
    </row>
    <row r="5" spans="1:24" ht="118.5" customHeight="1" x14ac:dyDescent="0.25">
      <c r="A5" s="301"/>
      <c r="B5" s="301"/>
      <c r="C5" s="157" t="s">
        <v>35</v>
      </c>
      <c r="D5" s="157" t="s">
        <v>5</v>
      </c>
      <c r="E5" s="157" t="s">
        <v>303</v>
      </c>
      <c r="F5" s="157" t="s">
        <v>7</v>
      </c>
      <c r="G5" s="157" t="s">
        <v>368</v>
      </c>
      <c r="H5" s="157" t="s">
        <v>9</v>
      </c>
      <c r="I5" s="157" t="s">
        <v>10</v>
      </c>
      <c r="J5" s="157" t="s">
        <v>11</v>
      </c>
      <c r="K5" s="157" t="s">
        <v>12</v>
      </c>
      <c r="L5" s="157" t="s">
        <v>13</v>
      </c>
      <c r="M5" s="157" t="s">
        <v>14</v>
      </c>
      <c r="N5" s="157" t="s">
        <v>37</v>
      </c>
      <c r="O5" s="157" t="s">
        <v>305</v>
      </c>
      <c r="P5" s="157" t="s">
        <v>18</v>
      </c>
      <c r="Q5" s="173" t="s">
        <v>369</v>
      </c>
      <c r="R5" s="173" t="s">
        <v>370</v>
      </c>
      <c r="S5" s="157" t="s">
        <v>371</v>
      </c>
      <c r="T5" s="157" t="s">
        <v>40</v>
      </c>
      <c r="U5" s="157" t="s">
        <v>307</v>
      </c>
      <c r="V5" s="298"/>
      <c r="W5" s="301"/>
      <c r="X5" s="156"/>
    </row>
    <row r="6" spans="1:24" ht="19.5" customHeight="1" x14ac:dyDescent="0.25">
      <c r="A6" s="158" t="s">
        <v>266</v>
      </c>
      <c r="B6" s="159" t="s">
        <v>315</v>
      </c>
      <c r="C6" s="159"/>
      <c r="D6" s="159"/>
      <c r="E6" s="159"/>
      <c r="F6" s="159"/>
      <c r="G6" s="159"/>
      <c r="H6" s="159"/>
      <c r="I6" s="159"/>
      <c r="J6" s="159"/>
      <c r="K6" s="159"/>
      <c r="L6" s="159"/>
      <c r="M6" s="159"/>
      <c r="N6" s="159"/>
      <c r="O6" s="159"/>
      <c r="P6" s="159"/>
      <c r="Q6" s="159"/>
      <c r="R6" s="159"/>
      <c r="S6" s="159"/>
      <c r="T6" s="159"/>
      <c r="U6" s="159"/>
      <c r="V6" s="159"/>
      <c r="W6" s="158"/>
    </row>
    <row r="7" spans="1:24" ht="19.5" customHeight="1" x14ac:dyDescent="0.25">
      <c r="A7" s="160">
        <v>1</v>
      </c>
      <c r="B7" s="161" t="s">
        <v>317</v>
      </c>
      <c r="C7" s="174" t="s">
        <v>33</v>
      </c>
      <c r="D7" s="174" t="s">
        <v>33</v>
      </c>
      <c r="E7" s="174" t="s">
        <v>33</v>
      </c>
      <c r="F7" s="174" t="s">
        <v>33</v>
      </c>
      <c r="G7" s="174" t="s">
        <v>33</v>
      </c>
      <c r="H7" s="174" t="s">
        <v>33</v>
      </c>
      <c r="I7" s="174"/>
      <c r="J7" s="174"/>
      <c r="K7" s="174" t="s">
        <v>33</v>
      </c>
      <c r="L7" s="174"/>
      <c r="M7" s="174" t="s">
        <v>33</v>
      </c>
      <c r="N7" s="174"/>
      <c r="O7" s="174"/>
      <c r="P7" s="174"/>
      <c r="Q7" s="174"/>
      <c r="R7" s="174" t="s">
        <v>33</v>
      </c>
      <c r="S7" s="174"/>
      <c r="T7" s="174"/>
      <c r="U7" s="174" t="s">
        <v>33</v>
      </c>
      <c r="V7" s="175">
        <f t="shared" ref="V7:V12" si="0">COUNTIF(C7:U7,"Đ")</f>
        <v>10</v>
      </c>
      <c r="W7" s="160">
        <v>2021</v>
      </c>
    </row>
    <row r="8" spans="1:24" ht="19.5" customHeight="1" x14ac:dyDescent="0.25">
      <c r="A8" s="158" t="s">
        <v>288</v>
      </c>
      <c r="B8" s="159" t="s">
        <v>326</v>
      </c>
      <c r="C8" s="159"/>
      <c r="D8" s="159"/>
      <c r="E8" s="159"/>
      <c r="F8" s="159"/>
      <c r="G8" s="159"/>
      <c r="H8" s="159"/>
      <c r="I8" s="159"/>
      <c r="J8" s="159"/>
      <c r="K8" s="159"/>
      <c r="L8" s="159"/>
      <c r="M8" s="159"/>
      <c r="N8" s="159"/>
      <c r="O8" s="159"/>
      <c r="P8" s="159"/>
      <c r="Q8" s="159"/>
      <c r="R8" s="159"/>
      <c r="S8" s="159"/>
      <c r="T8" s="159"/>
      <c r="U8" s="159"/>
      <c r="V8" s="175"/>
      <c r="W8" s="158"/>
    </row>
    <row r="9" spans="1:24" ht="19.5" customHeight="1" x14ac:dyDescent="0.25">
      <c r="A9" s="160">
        <v>2</v>
      </c>
      <c r="B9" s="162" t="s">
        <v>327</v>
      </c>
      <c r="C9" s="174" t="s">
        <v>33</v>
      </c>
      <c r="D9" s="174"/>
      <c r="E9" s="174" t="s">
        <v>33</v>
      </c>
      <c r="F9" s="174" t="s">
        <v>33</v>
      </c>
      <c r="G9" s="163" t="s">
        <v>33</v>
      </c>
      <c r="H9" s="174" t="s">
        <v>33</v>
      </c>
      <c r="I9" s="174" t="s">
        <v>33</v>
      </c>
      <c r="J9" s="174" t="s">
        <v>33</v>
      </c>
      <c r="K9" s="174" t="s">
        <v>33</v>
      </c>
      <c r="L9" s="163"/>
      <c r="M9" s="174" t="s">
        <v>33</v>
      </c>
      <c r="N9" s="174" t="s">
        <v>33</v>
      </c>
      <c r="O9" s="174" t="s">
        <v>33</v>
      </c>
      <c r="P9" s="163"/>
      <c r="Q9" s="163" t="s">
        <v>33</v>
      </c>
      <c r="R9" s="174" t="s">
        <v>33</v>
      </c>
      <c r="S9" s="163"/>
      <c r="T9" s="174" t="s">
        <v>33</v>
      </c>
      <c r="U9" s="174" t="s">
        <v>33</v>
      </c>
      <c r="V9" s="175">
        <f t="shared" si="0"/>
        <v>15</v>
      </c>
      <c r="W9" s="160">
        <v>2021</v>
      </c>
    </row>
    <row r="10" spans="1:24" ht="19.5" customHeight="1" x14ac:dyDescent="0.25">
      <c r="A10" s="158" t="s">
        <v>289</v>
      </c>
      <c r="B10" s="159" t="s">
        <v>339</v>
      </c>
      <c r="C10" s="159"/>
      <c r="D10" s="159"/>
      <c r="E10" s="159"/>
      <c r="F10" s="159"/>
      <c r="G10" s="159"/>
      <c r="H10" s="159"/>
      <c r="I10" s="159"/>
      <c r="J10" s="159"/>
      <c r="K10" s="159"/>
      <c r="L10" s="159"/>
      <c r="M10" s="159"/>
      <c r="N10" s="159"/>
      <c r="O10" s="159"/>
      <c r="P10" s="159"/>
      <c r="Q10" s="159"/>
      <c r="R10" s="159"/>
      <c r="S10" s="159"/>
      <c r="T10" s="159"/>
      <c r="U10" s="159"/>
      <c r="V10" s="175"/>
      <c r="W10" s="158"/>
    </row>
    <row r="11" spans="1:24" ht="19.5" customHeight="1" x14ac:dyDescent="0.25">
      <c r="A11" s="160">
        <v>3</v>
      </c>
      <c r="B11" s="153" t="s">
        <v>340</v>
      </c>
      <c r="C11" s="174" t="s">
        <v>33</v>
      </c>
      <c r="D11" s="174" t="s">
        <v>33</v>
      </c>
      <c r="E11" s="174" t="s">
        <v>33</v>
      </c>
      <c r="F11" s="174" t="s">
        <v>33</v>
      </c>
      <c r="G11" s="174" t="s">
        <v>33</v>
      </c>
      <c r="H11" s="174" t="s">
        <v>33</v>
      </c>
      <c r="I11" s="174" t="s">
        <v>33</v>
      </c>
      <c r="J11" s="174" t="s">
        <v>33</v>
      </c>
      <c r="K11" s="174" t="s">
        <v>33</v>
      </c>
      <c r="L11" s="150"/>
      <c r="M11" s="152" t="s">
        <v>33</v>
      </c>
      <c r="N11" s="150"/>
      <c r="O11" s="152" t="s">
        <v>33</v>
      </c>
      <c r="P11" s="154"/>
      <c r="Q11" s="152" t="s">
        <v>33</v>
      </c>
      <c r="R11" s="152" t="s">
        <v>33</v>
      </c>
      <c r="S11" s="152" t="s">
        <v>33</v>
      </c>
      <c r="T11" s="152" t="s">
        <v>33</v>
      </c>
      <c r="U11" s="152" t="s">
        <v>33</v>
      </c>
      <c r="V11" s="175">
        <f t="shared" si="0"/>
        <v>16</v>
      </c>
      <c r="W11" s="160">
        <v>2021</v>
      </c>
    </row>
    <row r="12" spans="1:24" ht="19.5" customHeight="1" x14ac:dyDescent="0.25">
      <c r="A12" s="160">
        <v>4</v>
      </c>
      <c r="B12" s="153" t="s">
        <v>341</v>
      </c>
      <c r="C12" s="174" t="s">
        <v>33</v>
      </c>
      <c r="D12" s="174" t="s">
        <v>33</v>
      </c>
      <c r="E12" s="174" t="s">
        <v>33</v>
      </c>
      <c r="F12" s="174" t="s">
        <v>33</v>
      </c>
      <c r="G12" s="174" t="s">
        <v>33</v>
      </c>
      <c r="H12" s="174" t="s">
        <v>33</v>
      </c>
      <c r="I12" s="174" t="s">
        <v>33</v>
      </c>
      <c r="J12" s="174" t="s">
        <v>33</v>
      </c>
      <c r="K12" s="174" t="s">
        <v>33</v>
      </c>
      <c r="L12" s="150"/>
      <c r="M12" s="152" t="s">
        <v>33</v>
      </c>
      <c r="N12" s="152" t="s">
        <v>33</v>
      </c>
      <c r="O12" s="152" t="s">
        <v>33</v>
      </c>
      <c r="P12" s="152" t="s">
        <v>33</v>
      </c>
      <c r="Q12" s="152" t="s">
        <v>33</v>
      </c>
      <c r="R12" s="152" t="s">
        <v>33</v>
      </c>
      <c r="S12" s="150"/>
      <c r="T12" s="150"/>
      <c r="U12" s="152" t="s">
        <v>33</v>
      </c>
      <c r="V12" s="175">
        <f t="shared" si="0"/>
        <v>16</v>
      </c>
      <c r="W12" s="160">
        <v>2021</v>
      </c>
    </row>
    <row r="13" spans="1:24" ht="19.5" customHeight="1" x14ac:dyDescent="0.25">
      <c r="A13" s="158" t="s">
        <v>314</v>
      </c>
      <c r="B13" s="159" t="s">
        <v>344</v>
      </c>
      <c r="C13" s="159"/>
      <c r="D13" s="159"/>
      <c r="E13" s="159"/>
      <c r="F13" s="159"/>
      <c r="G13" s="159"/>
      <c r="H13" s="159"/>
      <c r="I13" s="159"/>
      <c r="J13" s="159"/>
      <c r="K13" s="159"/>
      <c r="L13" s="159"/>
      <c r="M13" s="159"/>
      <c r="N13" s="159"/>
      <c r="O13" s="159"/>
      <c r="P13" s="159"/>
      <c r="Q13" s="159"/>
      <c r="R13" s="159"/>
      <c r="S13" s="159"/>
      <c r="T13" s="159"/>
      <c r="U13" s="159"/>
      <c r="V13" s="175"/>
      <c r="W13" s="158"/>
    </row>
    <row r="14" spans="1:24" ht="19.5" customHeight="1" x14ac:dyDescent="0.25">
      <c r="A14" s="160">
        <v>5</v>
      </c>
      <c r="B14" s="155" t="s">
        <v>345</v>
      </c>
      <c r="C14" s="175" t="s">
        <v>33</v>
      </c>
      <c r="D14" s="175" t="s">
        <v>33</v>
      </c>
      <c r="E14" s="175" t="s">
        <v>33</v>
      </c>
      <c r="F14" s="175" t="s">
        <v>33</v>
      </c>
      <c r="G14" s="175"/>
      <c r="H14" s="175" t="s">
        <v>33</v>
      </c>
      <c r="I14" s="175" t="s">
        <v>33</v>
      </c>
      <c r="J14" s="175" t="s">
        <v>33</v>
      </c>
      <c r="K14" s="175" t="s">
        <v>33</v>
      </c>
      <c r="L14" s="175"/>
      <c r="M14" s="175" t="s">
        <v>33</v>
      </c>
      <c r="N14" s="175" t="s">
        <v>33</v>
      </c>
      <c r="O14" s="175"/>
      <c r="P14" s="175"/>
      <c r="Q14" s="175" t="s">
        <v>33</v>
      </c>
      <c r="R14" s="175" t="s">
        <v>33</v>
      </c>
      <c r="S14" s="175"/>
      <c r="T14" s="175" t="s">
        <v>33</v>
      </c>
      <c r="U14" s="175" t="s">
        <v>33</v>
      </c>
      <c r="V14" s="175">
        <f>COUNTIF(C14:U14,"Đ")</f>
        <v>14</v>
      </c>
      <c r="W14" s="160">
        <v>2021</v>
      </c>
    </row>
    <row r="15" spans="1:24" ht="19.5" customHeight="1" x14ac:dyDescent="0.25">
      <c r="A15" s="160">
        <v>6</v>
      </c>
      <c r="B15" s="155" t="s">
        <v>346</v>
      </c>
      <c r="C15" s="175" t="s">
        <v>33</v>
      </c>
      <c r="D15" s="175" t="s">
        <v>33</v>
      </c>
      <c r="E15" s="175" t="s">
        <v>33</v>
      </c>
      <c r="F15" s="175" t="s">
        <v>33</v>
      </c>
      <c r="G15" s="175"/>
      <c r="H15" s="175" t="s">
        <v>33</v>
      </c>
      <c r="I15" s="175" t="s">
        <v>33</v>
      </c>
      <c r="J15" s="175" t="s">
        <v>33</v>
      </c>
      <c r="K15" s="175" t="s">
        <v>33</v>
      </c>
      <c r="L15" s="175"/>
      <c r="M15" s="175" t="s">
        <v>33</v>
      </c>
      <c r="N15" s="175" t="s">
        <v>33</v>
      </c>
      <c r="O15" s="175"/>
      <c r="P15" s="175"/>
      <c r="Q15" s="175" t="s">
        <v>33</v>
      </c>
      <c r="R15" s="175" t="s">
        <v>33</v>
      </c>
      <c r="S15" s="175" t="s">
        <v>33</v>
      </c>
      <c r="T15" s="175" t="s">
        <v>33</v>
      </c>
      <c r="U15" s="175" t="s">
        <v>33</v>
      </c>
      <c r="V15" s="175">
        <f t="shared" ref="V15:V22" si="1">COUNTIF(C15:U15,"Đ")</f>
        <v>15</v>
      </c>
      <c r="W15" s="160">
        <v>2021</v>
      </c>
    </row>
    <row r="16" spans="1:24" ht="19.5" customHeight="1" x14ac:dyDescent="0.25">
      <c r="A16" s="158" t="s">
        <v>323</v>
      </c>
      <c r="B16" s="159" t="s">
        <v>348</v>
      </c>
      <c r="C16" s="159"/>
      <c r="D16" s="159"/>
      <c r="E16" s="159"/>
      <c r="F16" s="159"/>
      <c r="G16" s="159"/>
      <c r="H16" s="159"/>
      <c r="I16" s="159"/>
      <c r="J16" s="159"/>
      <c r="K16" s="159"/>
      <c r="L16" s="159"/>
      <c r="M16" s="159"/>
      <c r="N16" s="159"/>
      <c r="O16" s="159"/>
      <c r="P16" s="159"/>
      <c r="Q16" s="159"/>
      <c r="R16" s="159"/>
      <c r="S16" s="159"/>
      <c r="T16" s="159"/>
      <c r="U16" s="159"/>
      <c r="V16" s="175"/>
      <c r="W16" s="158"/>
    </row>
    <row r="17" spans="1:23" ht="19.5" customHeight="1" x14ac:dyDescent="0.25">
      <c r="A17" s="160">
        <v>7</v>
      </c>
      <c r="B17" s="161" t="s">
        <v>43</v>
      </c>
      <c r="C17" s="175"/>
      <c r="D17" s="175"/>
      <c r="E17" s="175" t="s">
        <v>33</v>
      </c>
      <c r="F17" s="175" t="s">
        <v>33</v>
      </c>
      <c r="G17" s="175"/>
      <c r="H17" s="175" t="s">
        <v>33</v>
      </c>
      <c r="I17" s="175" t="s">
        <v>33</v>
      </c>
      <c r="J17" s="175"/>
      <c r="K17" s="175" t="s">
        <v>33</v>
      </c>
      <c r="L17" s="175"/>
      <c r="M17" s="175" t="s">
        <v>33</v>
      </c>
      <c r="N17" s="175" t="s">
        <v>33</v>
      </c>
      <c r="O17" s="175"/>
      <c r="P17" s="175"/>
      <c r="Q17" s="175" t="s">
        <v>33</v>
      </c>
      <c r="R17" s="175" t="s">
        <v>33</v>
      </c>
      <c r="S17" s="175"/>
      <c r="T17" s="175" t="s">
        <v>33</v>
      </c>
      <c r="U17" s="175" t="s">
        <v>33</v>
      </c>
      <c r="V17" s="175">
        <f t="shared" si="1"/>
        <v>11</v>
      </c>
      <c r="W17" s="160">
        <v>2021</v>
      </c>
    </row>
    <row r="18" spans="1:23" ht="19.5" customHeight="1" x14ac:dyDescent="0.25">
      <c r="A18" s="160">
        <v>8</v>
      </c>
      <c r="B18" s="161" t="s">
        <v>351</v>
      </c>
      <c r="C18" s="175"/>
      <c r="D18" s="175"/>
      <c r="E18" s="175" t="s">
        <v>33</v>
      </c>
      <c r="F18" s="175" t="s">
        <v>33</v>
      </c>
      <c r="G18" s="175"/>
      <c r="H18" s="175" t="s">
        <v>33</v>
      </c>
      <c r="I18" s="175" t="s">
        <v>33</v>
      </c>
      <c r="J18" s="175"/>
      <c r="K18" s="175" t="s">
        <v>33</v>
      </c>
      <c r="L18" s="175"/>
      <c r="M18" s="175" t="s">
        <v>33</v>
      </c>
      <c r="N18" s="175" t="s">
        <v>33</v>
      </c>
      <c r="O18" s="175" t="s">
        <v>33</v>
      </c>
      <c r="P18" s="175"/>
      <c r="Q18" s="175" t="s">
        <v>33</v>
      </c>
      <c r="R18" s="175" t="s">
        <v>33</v>
      </c>
      <c r="S18" s="175" t="s">
        <v>33</v>
      </c>
      <c r="T18" s="175" t="s">
        <v>33</v>
      </c>
      <c r="U18" s="175" t="s">
        <v>33</v>
      </c>
      <c r="V18" s="175">
        <f t="shared" si="1"/>
        <v>13</v>
      </c>
      <c r="W18" s="160">
        <v>2021</v>
      </c>
    </row>
    <row r="19" spans="1:23" ht="19.5" customHeight="1" x14ac:dyDescent="0.25">
      <c r="A19" s="158" t="s">
        <v>325</v>
      </c>
      <c r="B19" s="159" t="s">
        <v>358</v>
      </c>
      <c r="C19" s="159"/>
      <c r="D19" s="159"/>
      <c r="E19" s="159"/>
      <c r="F19" s="159"/>
      <c r="G19" s="159"/>
      <c r="H19" s="159"/>
      <c r="I19" s="159"/>
      <c r="J19" s="159"/>
      <c r="K19" s="159"/>
      <c r="L19" s="159"/>
      <c r="M19" s="159"/>
      <c r="N19" s="159"/>
      <c r="O19" s="159"/>
      <c r="P19" s="159"/>
      <c r="Q19" s="159"/>
      <c r="R19" s="159"/>
      <c r="S19" s="159"/>
      <c r="T19" s="159"/>
      <c r="U19" s="159"/>
      <c r="V19" s="175"/>
      <c r="W19" s="158"/>
    </row>
    <row r="20" spans="1:23" ht="19.5" customHeight="1" x14ac:dyDescent="0.25">
      <c r="A20" s="160">
        <v>9</v>
      </c>
      <c r="B20" s="176" t="s">
        <v>359</v>
      </c>
      <c r="C20" s="177" t="s">
        <v>33</v>
      </c>
      <c r="D20" s="177" t="s">
        <v>33</v>
      </c>
      <c r="E20" s="177" t="s">
        <v>33</v>
      </c>
      <c r="F20" s="177" t="s">
        <v>33</v>
      </c>
      <c r="G20" s="178" t="s">
        <v>33</v>
      </c>
      <c r="H20" s="178"/>
      <c r="I20" s="177" t="s">
        <v>33</v>
      </c>
      <c r="J20" s="178"/>
      <c r="K20" s="177" t="s">
        <v>33</v>
      </c>
      <c r="L20" s="177"/>
      <c r="M20" s="177" t="s">
        <v>33</v>
      </c>
      <c r="N20" s="177" t="s">
        <v>33</v>
      </c>
      <c r="O20" s="177"/>
      <c r="P20" s="177"/>
      <c r="Q20" s="177"/>
      <c r="R20" s="178"/>
      <c r="S20" s="177"/>
      <c r="T20" s="177" t="s">
        <v>33</v>
      </c>
      <c r="U20" s="178" t="s">
        <v>33</v>
      </c>
      <c r="V20" s="175">
        <f t="shared" si="1"/>
        <v>11</v>
      </c>
      <c r="W20" s="160">
        <v>2021</v>
      </c>
    </row>
    <row r="21" spans="1:23" ht="19.5" customHeight="1" x14ac:dyDescent="0.25">
      <c r="A21" s="158" t="s">
        <v>338</v>
      </c>
      <c r="B21" s="159" t="s">
        <v>363</v>
      </c>
      <c r="C21" s="159"/>
      <c r="D21" s="159"/>
      <c r="E21" s="159"/>
      <c r="F21" s="159"/>
      <c r="G21" s="159"/>
      <c r="H21" s="159"/>
      <c r="I21" s="159"/>
      <c r="J21" s="159"/>
      <c r="K21" s="159"/>
      <c r="L21" s="159"/>
      <c r="M21" s="159"/>
      <c r="N21" s="159"/>
      <c r="O21" s="159"/>
      <c r="P21" s="159"/>
      <c r="Q21" s="159"/>
      <c r="R21" s="159"/>
      <c r="S21" s="159"/>
      <c r="T21" s="159"/>
      <c r="U21" s="159"/>
      <c r="V21" s="175"/>
      <c r="W21" s="158"/>
    </row>
    <row r="22" spans="1:23" ht="19.5" customHeight="1" x14ac:dyDescent="0.25">
      <c r="A22" s="160">
        <v>10</v>
      </c>
      <c r="B22" s="161" t="s">
        <v>373</v>
      </c>
      <c r="C22" s="161"/>
      <c r="D22" s="161" t="s">
        <v>33</v>
      </c>
      <c r="E22" s="161" t="s">
        <v>33</v>
      </c>
      <c r="F22" s="161" t="s">
        <v>33</v>
      </c>
      <c r="G22" s="161" t="s">
        <v>33</v>
      </c>
      <c r="H22" s="161" t="s">
        <v>33</v>
      </c>
      <c r="I22" s="161" t="s">
        <v>33</v>
      </c>
      <c r="J22" s="161" t="s">
        <v>33</v>
      </c>
      <c r="K22" s="161" t="s">
        <v>33</v>
      </c>
      <c r="L22" s="161"/>
      <c r="M22" s="161" t="s">
        <v>33</v>
      </c>
      <c r="N22" s="161" t="s">
        <v>33</v>
      </c>
      <c r="O22" s="161"/>
      <c r="P22" s="161"/>
      <c r="Q22" s="161" t="s">
        <v>33</v>
      </c>
      <c r="R22" s="161" t="s">
        <v>33</v>
      </c>
      <c r="S22" s="161" t="s">
        <v>33</v>
      </c>
      <c r="T22" s="161" t="s">
        <v>33</v>
      </c>
      <c r="U22" s="161" t="s">
        <v>33</v>
      </c>
      <c r="V22" s="175">
        <f t="shared" si="1"/>
        <v>15</v>
      </c>
      <c r="W22" s="160">
        <v>2021</v>
      </c>
    </row>
  </sheetData>
  <mergeCells count="8">
    <mergeCell ref="A2:X2"/>
    <mergeCell ref="A3:W3"/>
    <mergeCell ref="C4:U4"/>
    <mergeCell ref="V4:V5"/>
    <mergeCell ref="A1:W1"/>
    <mergeCell ref="B4:B5"/>
    <mergeCell ref="A4:A5"/>
    <mergeCell ref="W4:W5"/>
  </mergeCells>
  <pageMargins left="0.57999999999999996" right="0.22" top="0.52" bottom="0.5600000000000000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PL1-XA NTM</vt:lpstr>
      <vt:lpstr>PL 2-XA NTM NANG CAO</vt:lpstr>
      <vt:lpstr>PL 3-XA NTM KIEU MAU</vt:lpstr>
      <vt:lpstr>PL 4-HUYEN NTM</vt:lpstr>
      <vt:lpstr>PL 5- VB BAN HANH</vt:lpstr>
      <vt:lpstr>PL 6- KQ HUY DONG</vt:lpstr>
      <vt:lpstr>PL 7 DS DAT CHUAN</vt:lpstr>
      <vt:lpstr>PL 8 - DUY TRI XA DAT CHUAN NTM</vt:lpstr>
      <vt:lpstr>PL 9 - DUY TRI XA  NTM NANG CAO</vt:lpstr>
      <vt:lpstr>'PL 4-HUYEN NTM'!Print_Titles</vt:lpstr>
      <vt:lpstr>'PL 6- KQ HUY DONG'!Print_Titles</vt:lpstr>
      <vt:lpstr>'PL 7 DS DAT CHUAN'!Print_Titles</vt:lpstr>
      <vt:lpstr>'PL 8 - DUY TRI XA DAT CHUAN NTM'!Print_Titles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2022-10-27T03:59:57Z</cp:lastPrinted>
  <dcterms:created xsi:type="dcterms:W3CDTF">2022-10-04T09:00:48Z</dcterms:created>
  <dcterms:modified xsi:type="dcterms:W3CDTF">2022-10-27T07:03:40Z</dcterms:modified>
</cp:coreProperties>
</file>